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ljenovic_lea\Desktop\LEA\WEB\"/>
    </mc:Choice>
  </mc:AlternateContent>
  <bookViews>
    <workbookView xWindow="0" yWindow="0" windowWidth="20400" windowHeight="775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3" i="1" l="1"/>
  <c r="R233" i="1" l="1"/>
  <c r="Q233" i="1"/>
  <c r="P233" i="1"/>
  <c r="O233" i="1"/>
  <c r="M233" i="1"/>
  <c r="K233" i="1"/>
  <c r="I233" i="1"/>
  <c r="C233" i="1"/>
  <c r="E233" i="1"/>
  <c r="D102" i="1"/>
  <c r="D101" i="1"/>
  <c r="D100" i="1"/>
  <c r="R218" i="1" l="1"/>
  <c r="Q218" i="1"/>
  <c r="P218" i="1"/>
  <c r="O218" i="1"/>
  <c r="N218" i="1"/>
  <c r="L218" i="1"/>
  <c r="J218" i="1"/>
  <c r="H218" i="1"/>
  <c r="F218" i="1"/>
  <c r="D218" i="1"/>
  <c r="R192" i="1" l="1"/>
  <c r="Q192" i="1"/>
  <c r="P192" i="1"/>
  <c r="O192" i="1"/>
  <c r="N192" i="1"/>
  <c r="L192" i="1"/>
  <c r="J192" i="1"/>
  <c r="H192" i="1"/>
  <c r="F192" i="1"/>
  <c r="D192" i="1"/>
  <c r="R179" i="1"/>
  <c r="Q179" i="1"/>
  <c r="P179" i="1"/>
  <c r="O179" i="1"/>
  <c r="N179" i="1"/>
  <c r="L179" i="1"/>
  <c r="J179" i="1"/>
  <c r="H179" i="1"/>
  <c r="F179" i="1"/>
  <c r="D179" i="1"/>
  <c r="R93" i="1"/>
  <c r="Q93" i="1"/>
  <c r="P93" i="1"/>
  <c r="O93" i="1"/>
  <c r="N93" i="1"/>
  <c r="L93" i="1"/>
  <c r="J93" i="1"/>
  <c r="H93" i="1"/>
  <c r="F93" i="1"/>
  <c r="D93" i="1"/>
  <c r="R82" i="1"/>
  <c r="Q82" i="1"/>
  <c r="P82" i="1"/>
  <c r="O82" i="1"/>
  <c r="N82" i="1"/>
  <c r="L82" i="1"/>
  <c r="J82" i="1"/>
  <c r="H82" i="1"/>
  <c r="F82" i="1"/>
  <c r="D82" i="1"/>
  <c r="R144" i="1"/>
  <c r="Q144" i="1"/>
  <c r="P144" i="1"/>
  <c r="O144" i="1"/>
  <c r="H144" i="1"/>
  <c r="D144" i="1"/>
  <c r="D209" i="1" l="1"/>
  <c r="R228" i="1"/>
  <c r="Q228" i="1"/>
  <c r="P228" i="1"/>
  <c r="O228" i="1"/>
  <c r="N228" i="1"/>
  <c r="L228" i="1"/>
  <c r="J228" i="1"/>
  <c r="D228" i="1"/>
  <c r="F228" i="1"/>
  <c r="H228" i="1"/>
  <c r="D14" i="1" l="1"/>
  <c r="Q28" i="1" l="1"/>
  <c r="F49" i="1"/>
  <c r="P74" i="1"/>
  <c r="Q107" i="1"/>
  <c r="R14" i="1"/>
  <c r="F28" i="1"/>
  <c r="O49" i="1"/>
  <c r="R209" i="1" l="1"/>
  <c r="Q209" i="1"/>
  <c r="P209" i="1"/>
  <c r="O209" i="1"/>
  <c r="N209" i="1"/>
  <c r="L209" i="1"/>
  <c r="J209" i="1"/>
  <c r="H209" i="1"/>
  <c r="F209" i="1"/>
  <c r="R201" i="1"/>
  <c r="Q201" i="1"/>
  <c r="P201" i="1"/>
  <c r="O201" i="1"/>
  <c r="N201" i="1"/>
  <c r="L201" i="1"/>
  <c r="J201" i="1"/>
  <c r="H201" i="1"/>
  <c r="F201" i="1"/>
  <c r="D201" i="1"/>
  <c r="R165" i="1"/>
  <c r="Q165" i="1"/>
  <c r="P165" i="1"/>
  <c r="O165" i="1"/>
  <c r="N165" i="1"/>
  <c r="L165" i="1"/>
  <c r="J165" i="1"/>
  <c r="H165" i="1"/>
  <c r="F165" i="1"/>
  <c r="D165" i="1"/>
  <c r="R153" i="1"/>
  <c r="Q153" i="1"/>
  <c r="P153" i="1"/>
  <c r="O153" i="1"/>
  <c r="N153" i="1"/>
  <c r="L153" i="1"/>
  <c r="J153" i="1"/>
  <c r="H153" i="1"/>
  <c r="F153" i="1"/>
  <c r="D153" i="1"/>
  <c r="R138" i="1"/>
  <c r="Q138" i="1"/>
  <c r="P138" i="1"/>
  <c r="O138" i="1"/>
  <c r="N138" i="1"/>
  <c r="L138" i="1"/>
  <c r="J138" i="1"/>
  <c r="H138" i="1"/>
  <c r="F138" i="1"/>
  <c r="D138" i="1"/>
  <c r="R131" i="1"/>
  <c r="Q131" i="1"/>
  <c r="P131" i="1"/>
  <c r="O131" i="1"/>
  <c r="N131" i="1"/>
  <c r="L131" i="1"/>
  <c r="J131" i="1"/>
  <c r="H131" i="1"/>
  <c r="F131" i="1"/>
  <c r="D131" i="1"/>
  <c r="R117" i="1"/>
  <c r="Q117" i="1"/>
  <c r="P117" i="1"/>
  <c r="O117" i="1"/>
  <c r="N117" i="1"/>
  <c r="L117" i="1"/>
  <c r="J117" i="1"/>
  <c r="H117" i="1"/>
  <c r="F117" i="1"/>
  <c r="D117" i="1"/>
  <c r="R107" i="1"/>
  <c r="P107" i="1"/>
  <c r="O107" i="1"/>
  <c r="N107" i="1"/>
  <c r="L107" i="1"/>
  <c r="J107" i="1"/>
  <c r="H107" i="1"/>
  <c r="F107" i="1"/>
  <c r="D107" i="1"/>
  <c r="R74" i="1"/>
  <c r="Q74" i="1"/>
  <c r="O74" i="1"/>
  <c r="N74" i="1"/>
  <c r="L74" i="1"/>
  <c r="H74" i="1"/>
  <c r="F74" i="1"/>
  <c r="D74" i="1"/>
  <c r="R67" i="1"/>
  <c r="Q67" i="1"/>
  <c r="P67" i="1"/>
  <c r="O67" i="1"/>
  <c r="N67" i="1"/>
  <c r="L67" i="1"/>
  <c r="J67" i="1"/>
  <c r="H67" i="1"/>
  <c r="F67" i="1"/>
  <c r="D67" i="1"/>
  <c r="R49" i="1"/>
  <c r="Q49" i="1"/>
  <c r="P49" i="1"/>
  <c r="H49" i="1"/>
  <c r="D49" i="1"/>
  <c r="R35" i="1"/>
  <c r="Q35" i="1"/>
  <c r="P35" i="1"/>
  <c r="O35" i="1"/>
  <c r="H35" i="1"/>
  <c r="D35" i="1"/>
  <c r="R28" i="1"/>
  <c r="P28" i="1"/>
  <c r="O28" i="1"/>
  <c r="L28" i="1"/>
  <c r="J28" i="1"/>
  <c r="H28" i="1"/>
  <c r="D28" i="1"/>
  <c r="R20" i="1"/>
  <c r="Q20" i="1"/>
  <c r="P20" i="1"/>
  <c r="O20" i="1"/>
  <c r="J20" i="1"/>
  <c r="H20" i="1"/>
  <c r="D20" i="1"/>
  <c r="Q14" i="1"/>
  <c r="P14" i="1"/>
  <c r="O14" i="1"/>
  <c r="N14" i="1"/>
  <c r="J14" i="1"/>
  <c r="H14" i="1"/>
  <c r="F14" i="1"/>
</calcChain>
</file>

<file path=xl/sharedStrings.xml><?xml version="1.0" encoding="utf-8"?>
<sst xmlns="http://schemas.openxmlformats.org/spreadsheetml/2006/main" count="594" uniqueCount="298">
  <si>
    <t>RED.
BR.</t>
  </si>
  <si>
    <t>OBJEKTI DJEČJEG VRTIĆA RIJEKA</t>
  </si>
  <si>
    <t>CPO ZAMET</t>
  </si>
  <si>
    <t>prizemlje</t>
  </si>
  <si>
    <t xml:space="preserve"> ZAMET
 Bože Vidasa 12/A
</t>
  </si>
  <si>
    <t xml:space="preserve">  ulaz (2)</t>
  </si>
  <si>
    <t>dječje sobe (7)</t>
  </si>
  <si>
    <t>sanitarije za djecu (7)</t>
  </si>
  <si>
    <t xml:space="preserve"> OBLAČIĆ
 Obitelj Sušanj 9</t>
  </si>
  <si>
    <t>dječje sobe (4)</t>
  </si>
  <si>
    <t>wc (1)</t>
  </si>
  <si>
    <t>KRIJESNICA
Bujska 18</t>
  </si>
  <si>
    <t>prizemlje, kat</t>
  </si>
  <si>
    <t xml:space="preserve">  sanitarije (3)</t>
  </si>
  <si>
    <t>garderoba (4)</t>
  </si>
  <si>
    <t>igraonica (4)</t>
  </si>
  <si>
    <t>wc dječji (1)</t>
  </si>
  <si>
    <t xml:space="preserve"> MIRTA
 Pulska 19</t>
  </si>
  <si>
    <t xml:space="preserve"> hodnik (3)</t>
  </si>
  <si>
    <t xml:space="preserve">  sanitarije dječje (5)</t>
  </si>
  <si>
    <t>dječje sobe (6)</t>
  </si>
  <si>
    <t>stepenište (2)</t>
  </si>
  <si>
    <t>GARDELIN
 Zvonimirova 58</t>
  </si>
  <si>
    <t xml:space="preserve">  hodnik-dvorana</t>
  </si>
  <si>
    <t xml:space="preserve">  sanitarije dječje (2)</t>
  </si>
  <si>
    <t>prizemlje, I. kat</t>
  </si>
  <si>
    <t xml:space="preserve"> hodnik (4)</t>
  </si>
  <si>
    <t xml:space="preserve">  sanitarije dječje (7)</t>
  </si>
  <si>
    <t>vjetrobran (2)</t>
  </si>
  <si>
    <t>CPO POTOK</t>
  </si>
  <si>
    <t xml:space="preserve"> POTOK
 J. Završnika 3</t>
  </si>
  <si>
    <t xml:space="preserve"> hodnik  (8)</t>
  </si>
  <si>
    <t>sanitarni čvor za zaposl (4)</t>
  </si>
  <si>
    <t>garderoba za djecu (3)</t>
  </si>
  <si>
    <t>sanitarije-za djecu (10)</t>
  </si>
  <si>
    <t>trijaža (1)</t>
  </si>
  <si>
    <t>garderoba za zaposlene (3)</t>
  </si>
  <si>
    <t>terasa (1)</t>
  </si>
  <si>
    <t>stubište(6)</t>
  </si>
  <si>
    <t>spremište (2)</t>
  </si>
  <si>
    <t xml:space="preserve"> MLAKA
 Podmurvice 4</t>
  </si>
  <si>
    <t>suteren, prizemlje</t>
  </si>
  <si>
    <t xml:space="preserve"> hodnik (2)</t>
  </si>
  <si>
    <t>sanitarije za djecu (2)</t>
  </si>
  <si>
    <t xml:space="preserve">dječje sobe (3) </t>
  </si>
  <si>
    <t>DRENOVA  Stanka Frankovića 7/A</t>
  </si>
  <si>
    <t xml:space="preserve"> hodnik (5)</t>
  </si>
  <si>
    <t>sanitarije (13)</t>
  </si>
  <si>
    <t xml:space="preserve"> predprostor (7)</t>
  </si>
  <si>
    <t>garderoba (7)</t>
  </si>
  <si>
    <t>dječje sobe (12)</t>
  </si>
  <si>
    <t>ulaz (2)</t>
  </si>
  <si>
    <t>wc (7)</t>
  </si>
  <si>
    <t>spremišta (6)</t>
  </si>
  <si>
    <t>RASTOČINE Rastočine 5/A</t>
  </si>
  <si>
    <t xml:space="preserve">  ulaz (1)</t>
  </si>
  <si>
    <t xml:space="preserve"> hodnik (6)</t>
  </si>
  <si>
    <t>garderoba (3)</t>
  </si>
  <si>
    <t>wc (3)</t>
  </si>
  <si>
    <t>spremište (1)</t>
  </si>
  <si>
    <t>dječje sobe (5)</t>
  </si>
  <si>
    <t>sanitarije (3)</t>
  </si>
  <si>
    <t>dječje sobe (2)</t>
  </si>
  <si>
    <t>garderoba (2)</t>
  </si>
  <si>
    <t xml:space="preserve">  sanitarije (5) </t>
  </si>
  <si>
    <t>ured</t>
  </si>
  <si>
    <t>ured (2)</t>
  </si>
  <si>
    <t>sanitarije (4)</t>
  </si>
  <si>
    <t>spremište</t>
  </si>
  <si>
    <t>CPO TURNIĆ</t>
  </si>
  <si>
    <t>hodnik (2)</t>
  </si>
  <si>
    <t>sanitarije (8)</t>
  </si>
  <si>
    <t>predprostor (2)</t>
  </si>
  <si>
    <t>TURNIĆ       A.Kosića Rika 7</t>
  </si>
  <si>
    <t>dječje sobe (8)</t>
  </si>
  <si>
    <t xml:space="preserve">ZVONIMIR CVIIĆ
Bribirska 12
</t>
  </si>
  <si>
    <t xml:space="preserve"> hodnik (1)</t>
  </si>
  <si>
    <t xml:space="preserve">  sanitarije (4)</t>
  </si>
  <si>
    <t xml:space="preserve"> PODMURVICE
 Cavtatska 4</t>
  </si>
  <si>
    <t xml:space="preserve">garderoba (1) </t>
  </si>
  <si>
    <t xml:space="preserve"> MAVRICA
 Mihovilići 33</t>
  </si>
  <si>
    <t>CPO MAESTRAL</t>
  </si>
  <si>
    <t>stepenište (3)</t>
  </si>
  <si>
    <t>terasa (2)</t>
  </si>
  <si>
    <t>MAESTRAL   Kozala 47/a</t>
  </si>
  <si>
    <t xml:space="preserve">  ulaz (3)</t>
  </si>
  <si>
    <t xml:space="preserve"> GABBIANO
 Kozala 41
 </t>
  </si>
  <si>
    <t>BELVEDER
 Uspon Irene Tomee 6</t>
  </si>
  <si>
    <t>igraonica</t>
  </si>
  <si>
    <t>terasa(3)</t>
  </si>
  <si>
    <t>ulaz (na katu)</t>
  </si>
  <si>
    <t>hodnik (5)</t>
  </si>
  <si>
    <t>ured (6)</t>
  </si>
  <si>
    <t>predprostor (3)</t>
  </si>
  <si>
    <t>wc za odrasle (3)</t>
  </si>
  <si>
    <t>wc (3) za odrasle</t>
  </si>
  <si>
    <t>wc (1) za odrasle</t>
  </si>
  <si>
    <t>sanitarije za invalide</t>
  </si>
  <si>
    <t>spremište (4)</t>
  </si>
  <si>
    <t>trijaža jaslice (3)</t>
  </si>
  <si>
    <t>izolacija (2)</t>
  </si>
  <si>
    <t>spremište (PVN)</t>
  </si>
  <si>
    <t>zbornica (2)</t>
  </si>
  <si>
    <t>tavanski prostor</t>
  </si>
  <si>
    <t>suhi vrt</t>
  </si>
  <si>
    <t>jedna subota radna</t>
  </si>
  <si>
    <t>1 osoba</t>
  </si>
  <si>
    <t>11:00-18:30</t>
  </si>
  <si>
    <t>2 osobe</t>
  </si>
  <si>
    <t xml:space="preserve">1 osoba </t>
  </si>
  <si>
    <t>vanjski prostor koji se čisti 1x dnevno</t>
  </si>
  <si>
    <t>6 osoba</t>
  </si>
  <si>
    <t>jedna subota radna u mjesecu</t>
  </si>
  <si>
    <t>ured (3)</t>
  </si>
  <si>
    <t>ulaz (1)</t>
  </si>
  <si>
    <t>terase (3)</t>
  </si>
  <si>
    <t>lođa (2)</t>
  </si>
  <si>
    <t>ulaz (3)</t>
  </si>
  <si>
    <t>hodnik (7)</t>
  </si>
  <si>
    <t>predprostor (1)</t>
  </si>
  <si>
    <t>ured (1)</t>
  </si>
  <si>
    <t>igraonica / fizioterapija (1)</t>
  </si>
  <si>
    <t>ulaz(3)</t>
  </si>
  <si>
    <t>wc za odrasle 2</t>
  </si>
  <si>
    <t>hodnik(1)</t>
  </si>
  <si>
    <t>garderoba kuharice (4)</t>
  </si>
  <si>
    <t>terasa (3)</t>
  </si>
  <si>
    <t>spremište (3)</t>
  </si>
  <si>
    <t>wc odrasli (2)</t>
  </si>
  <si>
    <t>terase (2)</t>
  </si>
  <si>
    <t>terasa (4)</t>
  </si>
  <si>
    <t>spremišta (3)</t>
  </si>
  <si>
    <t>spremišta (1)</t>
  </si>
  <si>
    <t>garderoba/ sprem ležaljke</t>
  </si>
  <si>
    <t>ured (4)</t>
  </si>
  <si>
    <t>spremište   (3)</t>
  </si>
  <si>
    <t>wc odrasli (3)</t>
  </si>
  <si>
    <t>dvorana /dj soba (1)</t>
  </si>
  <si>
    <t>spremište / wc dječje (1)</t>
  </si>
  <si>
    <t>radi 2,5 sati</t>
  </si>
  <si>
    <t>prizemlje, kat, potkrovlje</t>
  </si>
  <si>
    <t>spremište / upis radnika</t>
  </si>
  <si>
    <t>vanjski prostor koji se čisti 1 x tjedno</t>
  </si>
  <si>
    <t>vanjski prostor koji se čisti 1 x mjesečno</t>
  </si>
  <si>
    <t>UNUTARNJI PROSTOR</t>
  </si>
  <si>
    <t>vanjski prostor koji se čisti 4x godišnje</t>
  </si>
  <si>
    <t>sanitarije za odrasle (6)</t>
  </si>
  <si>
    <t>sklonište / suteren</t>
  </si>
  <si>
    <t>sanitarije dječje (6)</t>
  </si>
  <si>
    <t>dvorana (1)</t>
  </si>
  <si>
    <t>trijem (1)</t>
  </si>
  <si>
    <t xml:space="preserve">otvoreni prostor kat  </t>
  </si>
  <si>
    <t xml:space="preserve">  sanitarije (1)</t>
  </si>
  <si>
    <t>stepenište (1)</t>
  </si>
  <si>
    <t>podest (1)</t>
  </si>
  <si>
    <t>kupaona (1)</t>
  </si>
  <si>
    <t>garderoba (1)</t>
  </si>
  <si>
    <t>wc za odrasle (1)</t>
  </si>
  <si>
    <t>stepenice (1)</t>
  </si>
  <si>
    <t>sala (1)</t>
  </si>
  <si>
    <t>ured/ skladište (1)</t>
  </si>
  <si>
    <t>wc odrasli (1)</t>
  </si>
  <si>
    <t>wc  (1)</t>
  </si>
  <si>
    <t>sanitarije odrasli (1)</t>
  </si>
  <si>
    <t xml:space="preserve">  </t>
  </si>
  <si>
    <t>izolacoija (2)</t>
  </si>
  <si>
    <t>predprostor wc (1)</t>
  </si>
  <si>
    <t>dvorana/pvn/ komun/hodnik (1)</t>
  </si>
  <si>
    <t>dvorana/pvn (1)</t>
  </si>
  <si>
    <t>garderoba odrasli (2)</t>
  </si>
  <si>
    <t>wc odrasli (7)</t>
  </si>
  <si>
    <t>skupna soba (1)</t>
  </si>
  <si>
    <t>terasa drvene (2)</t>
  </si>
  <si>
    <t>tribine (1)</t>
  </si>
  <si>
    <t>wc/tuš/sanitarije (3)</t>
  </si>
  <si>
    <t>hodnik odrasli (2)</t>
  </si>
  <si>
    <t>garderoba/soba (2)</t>
  </si>
  <si>
    <t>soba/ured (1)</t>
  </si>
  <si>
    <t>tuš /kupaonica (1)</t>
  </si>
  <si>
    <t>WC odrasli (1)</t>
  </si>
  <si>
    <t>dvorana-skupina(1)</t>
  </si>
  <si>
    <t>UKUPNO</t>
  </si>
  <si>
    <t>balkon (1)</t>
  </si>
  <si>
    <t>dječje sobe (1)</t>
  </si>
  <si>
    <t>tuš (1)</t>
  </si>
  <si>
    <t>pomoćni ulaz (1)</t>
  </si>
  <si>
    <t>predprostor (11)</t>
  </si>
  <si>
    <t>garderoba (5)</t>
  </si>
  <si>
    <t>prostor za roditelje(1)</t>
  </si>
  <si>
    <t>ulazni hall (1)</t>
  </si>
  <si>
    <t>dvorana (PVN) (1)</t>
  </si>
  <si>
    <t>dječje sobe/dnevni boravak (7)</t>
  </si>
  <si>
    <t xml:space="preserve">garderobe </t>
  </si>
  <si>
    <t>otvoreni prostor prizemlje</t>
  </si>
  <si>
    <t>skupna soba/zbornica (1)</t>
  </si>
  <si>
    <t>lift (1)</t>
  </si>
  <si>
    <t>galerija (1)</t>
  </si>
  <si>
    <t>unutarnje stubište (1)</t>
  </si>
  <si>
    <t xml:space="preserve"> SRDOČI
 Srdoči 55</t>
  </si>
  <si>
    <t>vanjski ulaz sa stepeništem (1)</t>
  </si>
  <si>
    <t>wc za zaposlenike (2)</t>
  </si>
  <si>
    <t>gospodarski ulaz (1)</t>
  </si>
  <si>
    <t>ravni krov - zelena terasa (1)</t>
  </si>
  <si>
    <t>knjižnica (1)</t>
  </si>
  <si>
    <t>spremište otpada (1)</t>
  </si>
  <si>
    <t>prolaz (1)</t>
  </si>
  <si>
    <t>OPIS I BROJ PROSTORA</t>
  </si>
  <si>
    <t>PODCENTAR PREDŠKOLSKOG ODGOJA</t>
  </si>
  <si>
    <t xml:space="preserve"> ČISTI SE 
2 X DNEVNO</t>
  </si>
  <si>
    <t>ČISTI SE
1 X TJEDNO</t>
  </si>
  <si>
    <t>ČISTI SE
1 X DNEVNO</t>
  </si>
  <si>
    <t xml:space="preserve">ČISTI SE
2 X MJESEČNO </t>
  </si>
  <si>
    <t xml:space="preserve">ČISTI SE
1 X MJESEČNO </t>
  </si>
  <si>
    <t>prizemlje, I. kat, potkrovlje, tavanski prostor</t>
  </si>
  <si>
    <t>ČISTI SE
2 X DNEVNO</t>
  </si>
  <si>
    <r>
      <t>ČISTI SE
2 X</t>
    </r>
    <r>
      <rPr>
        <b/>
        <sz val="9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MJESEČNO</t>
    </r>
    <r>
      <rPr>
        <b/>
        <sz val="9"/>
        <rFont val="Arial"/>
        <family val="2"/>
        <charset val="238"/>
      </rPr>
      <t xml:space="preserve"> </t>
    </r>
  </si>
  <si>
    <r>
      <t>Površina (m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>)</t>
    </r>
  </si>
  <si>
    <r>
      <t>Površina  (m</t>
    </r>
    <r>
      <rPr>
        <b/>
        <vertAlign val="superscript"/>
        <sz val="7"/>
        <color theme="1"/>
        <rFont val="Arial"/>
        <family val="2"/>
        <charset val="238"/>
      </rPr>
      <t>2</t>
    </r>
    <r>
      <rPr>
        <b/>
        <sz val="7"/>
        <color theme="1"/>
        <rFont val="Arial"/>
        <family val="2"/>
        <charset val="238"/>
      </rPr>
      <t>)</t>
    </r>
  </si>
  <si>
    <t>prizemlje, I. kat, potkrovlje</t>
  </si>
  <si>
    <t>predprostor (6)</t>
  </si>
  <si>
    <t>prizemlje, I., II. kat</t>
  </si>
  <si>
    <t xml:space="preserve">   </t>
  </si>
  <si>
    <t>wc (2) /djeca</t>
  </si>
  <si>
    <t>predprostor (4)</t>
  </si>
  <si>
    <t>nadstrešnica (1)</t>
  </si>
  <si>
    <t>spremište/ čistačica (2)</t>
  </si>
  <si>
    <r>
      <t xml:space="preserve">terasa </t>
    </r>
    <r>
      <rPr>
        <sz val="7"/>
        <rFont val="Arial"/>
        <family val="2"/>
        <charset val="238"/>
      </rPr>
      <t>nenadkrivena</t>
    </r>
  </si>
  <si>
    <t>WC djeca (2)</t>
  </si>
  <si>
    <t>ulaz/ garderoba (1)</t>
  </si>
  <si>
    <t>RADOST Franje Čandeka 16</t>
  </si>
  <si>
    <t>PEHLIN Minakovo 30</t>
  </si>
  <si>
    <t>igraonica /skladište (1)</t>
  </si>
  <si>
    <t>SVEUKUPNO</t>
  </si>
  <si>
    <r>
      <t>ČISTI SE
3 X DNEVNO</t>
    </r>
    <r>
      <rPr>
        <b/>
        <sz val="9"/>
        <rFont val="Arial"/>
        <family val="2"/>
        <charset val="238"/>
      </rPr>
      <t/>
    </r>
  </si>
  <si>
    <t>UPRAVA</t>
  </si>
  <si>
    <t>I. kat</t>
  </si>
  <si>
    <t>wc za odrasle (2)</t>
  </si>
  <si>
    <t>hodnik</t>
  </si>
  <si>
    <t>kuhinja</t>
  </si>
  <si>
    <t>ured (7)</t>
  </si>
  <si>
    <t>3,5 osobe</t>
  </si>
  <si>
    <t>RADNO VRIJEME, OPTIMALAN BROJ IZVRŠITELJA</t>
  </si>
  <si>
    <t>1  osoba</t>
  </si>
  <si>
    <t>2,5 osobe</t>
  </si>
  <si>
    <t>2 osoba 11:00-18:30</t>
  </si>
  <si>
    <t>4,5  osobe</t>
  </si>
  <si>
    <t>2 osobe 11:00-18:30</t>
  </si>
  <si>
    <t>1  osoba 7:00-14:30</t>
  </si>
  <si>
    <t>jaslice -             2 osobe:      7:00-14:30;  14:00-21:30</t>
  </si>
  <si>
    <t>smjenski vrtić 2 osobe:            11:00-18:30; 14:00-21:30</t>
  </si>
  <si>
    <t>red. vrtić           2 osobe:  11:00-18:30</t>
  </si>
  <si>
    <t>1  osobe 11:00-18:30</t>
  </si>
  <si>
    <t>1 osoba 11:00-16:00</t>
  </si>
  <si>
    <t>2 osobe  11,00-18,30</t>
  </si>
  <si>
    <t>0,5 osobe 8,30-12,30</t>
  </si>
  <si>
    <t xml:space="preserve">2,5 osobe </t>
  </si>
  <si>
    <t xml:space="preserve">4 osobe 11:00-18:30 </t>
  </si>
  <si>
    <t>2 osobe  11:00 -18.30</t>
  </si>
  <si>
    <t>0,5  osobe 8,00-12,00</t>
  </si>
  <si>
    <t>2 osobe 10:30-18:00</t>
  </si>
  <si>
    <t>2 osobe
10:30-18:00</t>
  </si>
  <si>
    <t>3 osobe 11.00-18:30</t>
  </si>
  <si>
    <t>VANJSKI PROSTOR (OKOLIŠ)</t>
  </si>
  <si>
    <t>0,5 osoba 7:30-11:30</t>
  </si>
  <si>
    <t>2,5 osoba</t>
  </si>
  <si>
    <t>0,5 osobe 8,00-12,00</t>
  </si>
  <si>
    <t>2 osobe  10:30-18:00</t>
  </si>
  <si>
    <t>ne radi subotom</t>
  </si>
  <si>
    <t>OPTIMALAN BROJ IZVRŠITELJA</t>
  </si>
  <si>
    <t>osoba</t>
  </si>
  <si>
    <t>Veslarska 5</t>
  </si>
  <si>
    <t>2  osobe</t>
  </si>
  <si>
    <t xml:space="preserve"> 0,25 osobe 16,30-18,30</t>
  </si>
  <si>
    <t>0,25 osoba</t>
  </si>
  <si>
    <r>
      <t xml:space="preserve"> </t>
    </r>
    <r>
      <rPr>
        <b/>
        <sz val="8"/>
        <rFont val="Arial"/>
        <family val="2"/>
        <charset val="238"/>
      </rPr>
      <t>0,25 osobe 16,30-18,30</t>
    </r>
  </si>
  <si>
    <t>0,25 osobe</t>
  </si>
  <si>
    <t>3,25  osobe</t>
  </si>
  <si>
    <t>0,5 osobe 10,30-14:00</t>
  </si>
  <si>
    <t>0,5 osobe 14:00-18:00</t>
  </si>
  <si>
    <t>3 osobe 11:00-18:30</t>
  </si>
  <si>
    <t>0,5 osoba od 14,30-18,30</t>
  </si>
  <si>
    <t xml:space="preserve"> 0,25 osobe 14,00-18,00</t>
  </si>
  <si>
    <t xml:space="preserve"> 1 osoba 11:00-18:30</t>
  </si>
  <si>
    <t xml:space="preserve"> 1 osoba 10:30-18:00</t>
  </si>
  <si>
    <t>DV RIJEKA</t>
  </si>
  <si>
    <t>15:30-17:30</t>
  </si>
  <si>
    <t>PRILOG I - Tehnička specifikacija za OBJEKTE DJEČJEG VRTIĆA RIJEKA</t>
  </si>
  <si>
    <t>dječje sobe (15)</t>
  </si>
  <si>
    <t>dječje sobe (10)</t>
  </si>
  <si>
    <t xml:space="preserve"> KOZALA
 Ante Kovačića 21
 </t>
  </si>
  <si>
    <t>wc (2)</t>
  </si>
  <si>
    <t>dječje sobe (3)</t>
  </si>
  <si>
    <t>sanitarije (11)</t>
  </si>
  <si>
    <t>ured  (3)</t>
  </si>
  <si>
    <t>garderoba (9)</t>
  </si>
  <si>
    <t xml:space="preserve"> KRNJEVO
 Karasova 4 </t>
  </si>
  <si>
    <t>4 osobe</t>
  </si>
  <si>
    <t>2 osobe     8:00-15:30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</si>
</sst>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charset val="238"/>
      <scheme val="minor"/>
    </font>
    <font>
      <sz val="8"/>
      <name val="CRO_Bookman-Norm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7"/>
      <name val="Arial"/>
      <family val="2"/>
      <charset val="238"/>
    </font>
    <font>
      <b/>
      <vertAlign val="superscript"/>
      <sz val="7"/>
      <name val="Arial"/>
      <family val="2"/>
      <charset val="238"/>
    </font>
    <font>
      <b/>
      <vertAlign val="superscript"/>
      <sz val="7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7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09">
    <xf numFmtId="0" fontId="0" fillId="0" borderId="0" xfId="0"/>
    <xf numFmtId="0" fontId="4" fillId="2" borderId="14" xfId="2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0" fillId="0" borderId="11" xfId="0" applyBorder="1"/>
    <xf numFmtId="0" fontId="3" fillId="2" borderId="11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right" vertical="center" wrapText="1"/>
    </xf>
    <xf numFmtId="0" fontId="3" fillId="2" borderId="26" xfId="2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" fontId="3" fillId="3" borderId="13" xfId="0" applyNumberFormat="1" applyFont="1" applyFill="1" applyBorder="1" applyAlignment="1">
      <alignment horizontal="center" vertical="center" wrapText="1"/>
    </xf>
    <xf numFmtId="4" fontId="4" fillId="4" borderId="16" xfId="2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wrapText="1"/>
    </xf>
    <xf numFmtId="2" fontId="11" fillId="0" borderId="13" xfId="0" applyNumberFormat="1" applyFont="1" applyBorder="1"/>
    <xf numFmtId="2" fontId="11" fillId="0" borderId="4" xfId="0" applyNumberFormat="1" applyFont="1" applyBorder="1"/>
    <xf numFmtId="2" fontId="11" fillId="0" borderId="12" xfId="0" applyNumberFormat="1" applyFont="1" applyBorder="1"/>
    <xf numFmtId="4" fontId="11" fillId="0" borderId="28" xfId="0" applyNumberFormat="1" applyFont="1" applyBorder="1"/>
    <xf numFmtId="4" fontId="11" fillId="0" borderId="13" xfId="0" applyNumberFormat="1" applyFont="1" applyBorder="1"/>
    <xf numFmtId="4" fontId="13" fillId="0" borderId="0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/>
    <xf numFmtId="4" fontId="13" fillId="0" borderId="8" xfId="0" applyNumberFormat="1" applyFont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50" xfId="1" applyNumberFormat="1" applyFont="1" applyFill="1" applyBorder="1" applyAlignment="1">
      <alignment horizontal="right" vertical="center" wrapText="1"/>
    </xf>
    <xf numFmtId="0" fontId="9" fillId="0" borderId="50" xfId="1" applyFont="1" applyFill="1" applyBorder="1" applyAlignment="1">
      <alignment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/>
    <xf numFmtId="0" fontId="13" fillId="0" borderId="0" xfId="0" applyFont="1"/>
    <xf numFmtId="0" fontId="0" fillId="0" borderId="11" xfId="0" applyFill="1" applyBorder="1"/>
    <xf numFmtId="4" fontId="0" fillId="0" borderId="0" xfId="0" applyNumberFormat="1"/>
    <xf numFmtId="4" fontId="3" fillId="0" borderId="28" xfId="0" applyNumberFormat="1" applyFont="1" applyFill="1" applyBorder="1" applyAlignment="1">
      <alignment horizontal="left" vertical="center" wrapText="1"/>
    </xf>
    <xf numFmtId="4" fontId="4" fillId="0" borderId="13" xfId="0" applyNumberFormat="1" applyFont="1" applyFill="1" applyBorder="1" applyAlignment="1">
      <alignment horizontal="left" vertical="center" wrapText="1"/>
    </xf>
    <xf numFmtId="4" fontId="0" fillId="0" borderId="13" xfId="0" applyNumberFormat="1" applyFill="1" applyBorder="1"/>
    <xf numFmtId="4" fontId="0" fillId="0" borderId="13" xfId="0" applyNumberFormat="1" applyBorder="1"/>
    <xf numFmtId="0" fontId="17" fillId="0" borderId="0" xfId="0" applyFont="1"/>
    <xf numFmtId="4" fontId="17" fillId="0" borderId="26" xfId="0" applyNumberFormat="1" applyFont="1" applyFill="1" applyBorder="1"/>
    <xf numFmtId="4" fontId="17" fillId="0" borderId="28" xfId="0" applyNumberFormat="1" applyFont="1" applyFill="1" applyBorder="1"/>
    <xf numFmtId="4" fontId="17" fillId="0" borderId="28" xfId="0" applyNumberFormat="1" applyFont="1" applyBorder="1"/>
    <xf numFmtId="4" fontId="16" fillId="0" borderId="11" xfId="0" applyNumberFormat="1" applyFont="1" applyBorder="1"/>
    <xf numFmtId="4" fontId="14" fillId="0" borderId="0" xfId="0" applyNumberFormat="1" applyFont="1"/>
    <xf numFmtId="0" fontId="18" fillId="0" borderId="0" xfId="0" applyFont="1" applyFill="1"/>
    <xf numFmtId="0" fontId="3" fillId="0" borderId="26" xfId="1" applyFont="1" applyFill="1" applyBorder="1" applyAlignment="1">
      <alignment horizontal="center" vertical="center" wrapText="1"/>
    </xf>
    <xf numFmtId="4" fontId="3" fillId="0" borderId="11" xfId="1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0" fontId="17" fillId="0" borderId="0" xfId="0" applyFont="1" applyFill="1"/>
    <xf numFmtId="2" fontId="11" fillId="0" borderId="42" xfId="0" applyNumberFormat="1" applyFont="1" applyFill="1" applyBorder="1"/>
    <xf numFmtId="4" fontId="11" fillId="0" borderId="26" xfId="0" applyNumberFormat="1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2" fontId="3" fillId="0" borderId="26" xfId="1" applyNumberFormat="1" applyFont="1" applyFill="1" applyBorder="1" applyAlignment="1">
      <alignment horizontal="center" vertical="center" wrapText="1"/>
    </xf>
    <xf numFmtId="4" fontId="3" fillId="0" borderId="32" xfId="1" applyNumberFormat="1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4" fontId="3" fillId="0" borderId="13" xfId="1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1" xfId="1" applyFont="1" applyFill="1" applyBorder="1" applyAlignment="1">
      <alignment horizontal="center" vertical="center" wrapText="1"/>
    </xf>
    <xf numFmtId="0" fontId="20" fillId="0" borderId="33" xfId="1" applyFont="1" applyFill="1" applyBorder="1" applyAlignment="1">
      <alignment horizontal="center" vertical="center" wrapText="1"/>
    </xf>
    <xf numFmtId="4" fontId="3" fillId="0" borderId="11" xfId="1" applyNumberFormat="1" applyFont="1" applyFill="1" applyBorder="1" applyAlignment="1">
      <alignment horizontal="center" vertical="center" wrapText="1"/>
    </xf>
    <xf numFmtId="4" fontId="3" fillId="0" borderId="60" xfId="1" applyNumberFormat="1" applyFont="1" applyFill="1" applyBorder="1" applyAlignment="1">
      <alignment horizontal="center" vertical="center" wrapText="1"/>
    </xf>
    <xf numFmtId="4" fontId="3" fillId="0" borderId="61" xfId="1" applyNumberFormat="1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4" fillId="4" borderId="33" xfId="2" applyFont="1" applyFill="1" applyBorder="1" applyAlignment="1">
      <alignment horizontal="center" vertical="center" wrapText="1"/>
    </xf>
    <xf numFmtId="4" fontId="3" fillId="0" borderId="62" xfId="1" applyNumberFormat="1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11" fillId="0" borderId="61" xfId="0" applyFont="1" applyBorder="1" applyAlignment="1">
      <alignment horizontal="center" wrapText="1"/>
    </xf>
    <xf numFmtId="0" fontId="9" fillId="0" borderId="61" xfId="1" applyFont="1" applyFill="1" applyBorder="1" applyAlignment="1">
      <alignment horizontal="center" vertical="center" wrapText="1"/>
    </xf>
    <xf numFmtId="0" fontId="9" fillId="0" borderId="62" xfId="1" applyFont="1" applyFill="1" applyBorder="1" applyAlignment="1">
      <alignment horizontal="center" vertical="center" wrapText="1"/>
    </xf>
    <xf numFmtId="0" fontId="3" fillId="2" borderId="61" xfId="1" applyFont="1" applyFill="1" applyBorder="1" applyAlignment="1">
      <alignment vertical="center" wrapText="1"/>
    </xf>
    <xf numFmtId="4" fontId="4" fillId="4" borderId="33" xfId="1" applyNumberFormat="1" applyFont="1" applyFill="1" applyBorder="1" applyAlignment="1">
      <alignment horizontal="center" vertical="center" wrapText="1"/>
    </xf>
    <xf numFmtId="4" fontId="4" fillId="4" borderId="16" xfId="1" applyNumberFormat="1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/>
    </xf>
    <xf numFmtId="4" fontId="4" fillId="4" borderId="51" xfId="1" applyNumberFormat="1" applyFont="1" applyFill="1" applyBorder="1" applyAlignment="1">
      <alignment horizontal="center" vertical="center" wrapText="1"/>
    </xf>
    <xf numFmtId="2" fontId="13" fillId="4" borderId="19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2" fontId="13" fillId="4" borderId="4" xfId="0" applyNumberFormat="1" applyFont="1" applyFill="1" applyBorder="1" applyAlignment="1">
      <alignment horizontal="center"/>
    </xf>
    <xf numFmtId="4" fontId="3" fillId="0" borderId="26" xfId="1" applyNumberFormat="1" applyFont="1" applyFill="1" applyBorder="1" applyAlignment="1">
      <alignment horizontal="center" vertical="center" wrapText="1"/>
    </xf>
    <xf numFmtId="2" fontId="11" fillId="0" borderId="13" xfId="0" applyNumberFormat="1" applyFont="1" applyBorder="1" applyAlignment="1">
      <alignment horizontal="center"/>
    </xf>
    <xf numFmtId="2" fontId="11" fillId="0" borderId="11" xfId="0" applyNumberFormat="1" applyFont="1" applyFill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4" fontId="3" fillId="0" borderId="42" xfId="1" applyNumberFormat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vertical="center" wrapText="1"/>
    </xf>
    <xf numFmtId="4" fontId="4" fillId="0" borderId="11" xfId="1" applyNumberFormat="1" applyFont="1" applyFill="1" applyBorder="1" applyAlignment="1">
      <alignment horizontal="right" vertical="center" wrapText="1"/>
    </xf>
    <xf numFmtId="4" fontId="4" fillId="0" borderId="42" xfId="1" applyNumberFormat="1" applyFont="1" applyFill="1" applyBorder="1" applyAlignment="1">
      <alignment horizontal="right" vertical="center" wrapText="1"/>
    </xf>
    <xf numFmtId="4" fontId="4" fillId="4" borderId="19" xfId="1" applyNumberFormat="1" applyFont="1" applyFill="1" applyBorder="1" applyAlignment="1">
      <alignment horizontal="center" vertical="center" wrapText="1"/>
    </xf>
    <xf numFmtId="4" fontId="3" fillId="0" borderId="61" xfId="1" applyNumberFormat="1" applyFont="1" applyFill="1" applyBorder="1" applyAlignment="1">
      <alignment horizontal="left" vertical="center" wrapText="1"/>
    </xf>
    <xf numFmtId="0" fontId="0" fillId="0" borderId="42" xfId="0" applyBorder="1"/>
    <xf numFmtId="0" fontId="11" fillId="0" borderId="61" xfId="0" applyFont="1" applyBorder="1" applyAlignment="1">
      <alignment wrapText="1"/>
    </xf>
    <xf numFmtId="0" fontId="0" fillId="0" borderId="61" xfId="0" applyBorder="1"/>
    <xf numFmtId="0" fontId="0" fillId="0" borderId="62" xfId="0" applyBorder="1"/>
    <xf numFmtId="0" fontId="3" fillId="0" borderId="61" xfId="2" applyFont="1" applyFill="1" applyBorder="1" applyAlignment="1">
      <alignment horizontal="left" vertical="center" wrapText="1"/>
    </xf>
    <xf numFmtId="0" fontId="3" fillId="0" borderId="61" xfId="1" applyFont="1" applyFill="1" applyBorder="1" applyAlignment="1">
      <alignment vertical="center" wrapText="1"/>
    </xf>
    <xf numFmtId="0" fontId="0" fillId="0" borderId="9" xfId="0" applyBorder="1" applyAlignment="1">
      <alignment horizontal="center"/>
    </xf>
    <xf numFmtId="4" fontId="4" fillId="0" borderId="26" xfId="1" applyNumberFormat="1" applyFont="1" applyFill="1" applyBorder="1" applyAlignment="1">
      <alignment horizontal="center" vertical="center" wrapText="1"/>
    </xf>
    <xf numFmtId="0" fontId="3" fillId="0" borderId="61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 wrapText="1"/>
    </xf>
    <xf numFmtId="4" fontId="4" fillId="0" borderId="50" xfId="1" applyNumberFormat="1" applyFont="1" applyFill="1" applyBorder="1" applyAlignment="1">
      <alignment horizontal="center" vertical="center" wrapText="1"/>
    </xf>
    <xf numFmtId="2" fontId="11" fillId="0" borderId="26" xfId="0" applyNumberFormat="1" applyFont="1" applyFill="1" applyBorder="1" applyAlignment="1">
      <alignment horizontal="center"/>
    </xf>
    <xf numFmtId="2" fontId="11" fillId="0" borderId="28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4" fontId="3" fillId="0" borderId="63" xfId="1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/>
    </xf>
    <xf numFmtId="2" fontId="17" fillId="0" borderId="28" xfId="0" applyNumberFormat="1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4" fillId="2" borderId="11" xfId="2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/>
    </xf>
    <xf numFmtId="4" fontId="13" fillId="4" borderId="16" xfId="0" applyNumberFormat="1" applyFont="1" applyFill="1" applyBorder="1" applyAlignment="1">
      <alignment horizontal="center"/>
    </xf>
    <xf numFmtId="4" fontId="13" fillId="4" borderId="16" xfId="0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2" fontId="17" fillId="0" borderId="28" xfId="0" applyNumberFormat="1" applyFont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 vertical="center"/>
    </xf>
    <xf numFmtId="0" fontId="0" fillId="0" borderId="43" xfId="0" applyBorder="1" applyAlignment="1">
      <alignment horizontal="center"/>
    </xf>
    <xf numFmtId="4" fontId="3" fillId="2" borderId="50" xfId="1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0" fontId="0" fillId="0" borderId="64" xfId="0" applyBorder="1" applyAlignment="1">
      <alignment horizontal="center"/>
    </xf>
    <xf numFmtId="4" fontId="13" fillId="4" borderId="1" xfId="0" applyNumberFormat="1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/>
    </xf>
    <xf numFmtId="4" fontId="3" fillId="0" borderId="10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3" fillId="2" borderId="61" xfId="2" applyFont="1" applyFill="1" applyBorder="1" applyAlignment="1">
      <alignment horizontal="center" vertical="center" wrapText="1"/>
    </xf>
    <xf numFmtId="4" fontId="3" fillId="3" borderId="50" xfId="1" applyNumberFormat="1" applyFont="1" applyFill="1" applyBorder="1" applyAlignment="1">
      <alignment horizontal="center" vertical="center" wrapText="1"/>
    </xf>
    <xf numFmtId="4" fontId="3" fillId="2" borderId="61" xfId="1" applyNumberFormat="1" applyFont="1" applyFill="1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11" fillId="0" borderId="28" xfId="0" applyNumberFormat="1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4" fontId="11" fillId="0" borderId="28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" fontId="11" fillId="0" borderId="57" xfId="0" applyNumberFormat="1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" fontId="3" fillId="0" borderId="21" xfId="1" applyNumberFormat="1" applyFont="1" applyFill="1" applyBorder="1" applyAlignment="1">
      <alignment horizontal="center" vertical="center" wrapText="1"/>
    </xf>
    <xf numFmtId="4" fontId="4" fillId="4" borderId="41" xfId="1" applyNumberFormat="1" applyFont="1" applyFill="1" applyBorder="1" applyAlignment="1">
      <alignment horizontal="center" vertical="center" wrapText="1"/>
    </xf>
    <xf numFmtId="4" fontId="13" fillId="4" borderId="19" xfId="0" applyNumberFormat="1" applyFont="1" applyFill="1" applyBorder="1" applyAlignment="1">
      <alignment horizontal="center"/>
    </xf>
    <xf numFmtId="4" fontId="13" fillId="4" borderId="4" xfId="0" applyNumberFormat="1" applyFont="1" applyFill="1" applyBorder="1" applyAlignment="1">
      <alignment horizontal="center"/>
    </xf>
    <xf numFmtId="4" fontId="13" fillId="4" borderId="12" xfId="0" applyNumberFormat="1" applyFont="1" applyFill="1" applyBorder="1" applyAlignment="1">
      <alignment horizontal="center"/>
    </xf>
    <xf numFmtId="0" fontId="20" fillId="0" borderId="16" xfId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4" fillId="0" borderId="43" xfId="2" applyFont="1" applyFill="1" applyBorder="1" applyAlignment="1">
      <alignment horizontal="center" vertical="center" wrapText="1"/>
    </xf>
    <xf numFmtId="0" fontId="4" fillId="0" borderId="61" xfId="2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/>
    </xf>
    <xf numFmtId="0" fontId="3" fillId="2" borderId="61" xfId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/>
    </xf>
    <xf numFmtId="4" fontId="11" fillId="0" borderId="26" xfId="0" applyNumberFormat="1" applyFont="1" applyBorder="1" applyAlignment="1">
      <alignment horizontal="center"/>
    </xf>
    <xf numFmtId="0" fontId="9" fillId="0" borderId="26" xfId="1" applyFont="1" applyFill="1" applyBorder="1" applyAlignment="1">
      <alignment horizontal="center" vertical="center" wrapText="1"/>
    </xf>
    <xf numFmtId="2" fontId="3" fillId="0" borderId="11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3" fillId="0" borderId="43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50" xfId="1" applyNumberFormat="1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4" fontId="3" fillId="0" borderId="43" xfId="1" applyNumberFormat="1" applyFont="1" applyFill="1" applyBorder="1" applyAlignment="1">
      <alignment horizontal="center" vertical="center" wrapText="1"/>
    </xf>
    <xf numFmtId="4" fontId="3" fillId="0" borderId="30" xfId="1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4" fillId="0" borderId="1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11" fillId="0" borderId="11" xfId="0" applyNumberFormat="1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6" xfId="0" applyNumberFormat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 wrapText="1"/>
    </xf>
    <xf numFmtId="4" fontId="4" fillId="4" borderId="51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center" vertical="center" wrapText="1"/>
    </xf>
    <xf numFmtId="4" fontId="4" fillId="4" borderId="33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4" fontId="3" fillId="2" borderId="50" xfId="0" applyNumberFormat="1" applyFont="1" applyFill="1" applyBorder="1" applyAlignment="1">
      <alignment horizontal="center" vertical="center" wrapText="1"/>
    </xf>
    <xf numFmtId="4" fontId="3" fillId="2" borderId="61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/>
    </xf>
    <xf numFmtId="4" fontId="11" fillId="0" borderId="0" xfId="0" applyNumberFormat="1" applyFont="1" applyBorder="1" applyAlignment="1">
      <alignment horizontal="center"/>
    </xf>
    <xf numFmtId="0" fontId="3" fillId="0" borderId="13" xfId="2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4" fontId="11" fillId="0" borderId="11" xfId="0" applyNumberFormat="1" applyFont="1" applyBorder="1" applyAlignment="1">
      <alignment horizontal="center"/>
    </xf>
    <xf numFmtId="4" fontId="3" fillId="0" borderId="32" xfId="0" applyNumberFormat="1" applyFont="1" applyFill="1" applyBorder="1" applyAlignment="1">
      <alignment horizontal="center" vertical="center" wrapText="1"/>
    </xf>
    <xf numFmtId="4" fontId="3" fillId="0" borderId="60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center" wrapText="1"/>
    </xf>
    <xf numFmtId="4" fontId="3" fillId="0" borderId="63" xfId="0" applyNumberFormat="1" applyFont="1" applyFill="1" applyBorder="1" applyAlignment="1">
      <alignment horizontal="center" vertical="center" wrapText="1"/>
    </xf>
    <xf numFmtId="0" fontId="3" fillId="3" borderId="11" xfId="2" applyFont="1" applyFill="1" applyBorder="1" applyAlignment="1">
      <alignment horizontal="center" vertical="center" wrapText="1"/>
    </xf>
    <xf numFmtId="0" fontId="3" fillId="3" borderId="61" xfId="2" applyFont="1" applyFill="1" applyBorder="1" applyAlignment="1">
      <alignment horizontal="center" vertical="center" wrapText="1"/>
    </xf>
    <xf numFmtId="4" fontId="3" fillId="3" borderId="50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0" fontId="3" fillId="3" borderId="61" xfId="0" applyFont="1" applyFill="1" applyBorder="1" applyAlignment="1">
      <alignment horizontal="center" vertical="center" wrapText="1"/>
    </xf>
    <xf numFmtId="4" fontId="3" fillId="0" borderId="66" xfId="0" applyNumberFormat="1" applyFont="1" applyFill="1" applyBorder="1" applyAlignment="1">
      <alignment horizontal="center" vertical="center" wrapText="1"/>
    </xf>
    <xf numFmtId="4" fontId="3" fillId="0" borderId="67" xfId="0" applyNumberFormat="1" applyFont="1" applyFill="1" applyBorder="1" applyAlignment="1">
      <alignment horizontal="center" vertical="center" wrapText="1"/>
    </xf>
    <xf numFmtId="4" fontId="3" fillId="0" borderId="21" xfId="0" applyNumberFormat="1" applyFont="1" applyFill="1" applyBorder="1" applyAlignment="1">
      <alignment horizontal="center" vertical="center" wrapText="1"/>
    </xf>
    <xf numFmtId="4" fontId="4" fillId="4" borderId="20" xfId="0" applyNumberFormat="1" applyFont="1" applyFill="1" applyBorder="1" applyAlignment="1">
      <alignment horizontal="center" vertical="center"/>
    </xf>
    <xf numFmtId="4" fontId="13" fillId="4" borderId="19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/>
    </xf>
    <xf numFmtId="4" fontId="7" fillId="3" borderId="1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11" fillId="0" borderId="55" xfId="0" applyNumberFormat="1" applyFont="1" applyFill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4" fontId="11" fillId="0" borderId="30" xfId="0" applyNumberFormat="1" applyFont="1" applyBorder="1" applyAlignment="1">
      <alignment horizontal="center"/>
    </xf>
    <xf numFmtId="2" fontId="11" fillId="0" borderId="26" xfId="0" applyNumberFormat="1" applyFont="1" applyBorder="1" applyAlignment="1">
      <alignment horizontal="center"/>
    </xf>
    <xf numFmtId="4" fontId="3" fillId="2" borderId="11" xfId="0" applyNumberFormat="1" applyFont="1" applyFill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4" fillId="0" borderId="26" xfId="0" applyNumberFormat="1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 wrapText="1"/>
    </xf>
    <xf numFmtId="4" fontId="3" fillId="3" borderId="50" xfId="2" applyNumberFormat="1" applyFont="1" applyFill="1" applyBorder="1" applyAlignment="1">
      <alignment horizontal="center" vertical="center" wrapText="1"/>
    </xf>
    <xf numFmtId="4" fontId="4" fillId="2" borderId="50" xfId="2" applyNumberFormat="1" applyFont="1" applyFill="1" applyBorder="1" applyAlignment="1">
      <alignment horizontal="center" vertical="center" wrapText="1"/>
    </xf>
    <xf numFmtId="4" fontId="3" fillId="0" borderId="50" xfId="2" applyNumberFormat="1" applyFont="1" applyFill="1" applyBorder="1" applyAlignment="1">
      <alignment horizontal="center" vertical="center" wrapText="1"/>
    </xf>
    <xf numFmtId="4" fontId="4" fillId="4" borderId="51" xfId="2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 wrapText="1"/>
    </xf>
    <xf numFmtId="0" fontId="11" fillId="0" borderId="0" xfId="0" applyFont="1"/>
    <xf numFmtId="0" fontId="3" fillId="0" borderId="26" xfId="2" applyFont="1" applyFill="1" applyBorder="1" applyAlignment="1">
      <alignment horizontal="center" vertical="center" wrapText="1"/>
    </xf>
    <xf numFmtId="4" fontId="4" fillId="0" borderId="50" xfId="0" applyNumberFormat="1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4" fontId="11" fillId="0" borderId="25" xfId="0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 wrapText="1"/>
    </xf>
    <xf numFmtId="4" fontId="4" fillId="4" borderId="47" xfId="0" applyNumberFormat="1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4" fontId="13" fillId="4" borderId="34" xfId="0" applyNumberFormat="1" applyFont="1" applyFill="1" applyBorder="1" applyAlignment="1">
      <alignment horizontal="center"/>
    </xf>
    <xf numFmtId="4" fontId="4" fillId="4" borderId="33" xfId="2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3" fillId="0" borderId="25" xfId="2" applyFont="1" applyFill="1" applyBorder="1" applyAlignment="1">
      <alignment horizontal="center" vertical="center" wrapText="1"/>
    </xf>
    <xf numFmtId="4" fontId="3" fillId="0" borderId="49" xfId="0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3" fillId="0" borderId="50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4" fontId="3" fillId="0" borderId="62" xfId="0" applyNumberFormat="1" applyFont="1" applyFill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4" fontId="11" fillId="0" borderId="11" xfId="0" applyNumberFormat="1" applyFont="1" applyBorder="1" applyAlignment="1">
      <alignment horizontal="center" vertical="center"/>
    </xf>
    <xf numFmtId="4" fontId="4" fillId="4" borderId="33" xfId="2" applyNumberFormat="1" applyFont="1" applyFill="1" applyBorder="1" applyAlignment="1">
      <alignment horizontal="left" vertical="center" wrapText="1"/>
    </xf>
    <xf numFmtId="4" fontId="13" fillId="4" borderId="33" xfId="0" applyNumberFormat="1" applyFont="1" applyFill="1" applyBorder="1" applyAlignment="1">
      <alignment horizontal="center"/>
    </xf>
    <xf numFmtId="4" fontId="13" fillId="4" borderId="41" xfId="0" applyNumberFormat="1" applyFont="1" applyFill="1" applyBorder="1" applyAlignment="1">
      <alignment horizontal="center"/>
    </xf>
    <xf numFmtId="4" fontId="4" fillId="4" borderId="41" xfId="2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4" fontId="3" fillId="2" borderId="23" xfId="0" applyNumberFormat="1" applyFont="1" applyFill="1" applyBorder="1" applyAlignment="1">
      <alignment horizontal="center" vertical="center" wrapText="1"/>
    </xf>
    <xf numFmtId="4" fontId="4" fillId="4" borderId="1" xfId="2" applyNumberFormat="1" applyFont="1" applyFill="1" applyBorder="1" applyAlignment="1">
      <alignment horizontal="center" vertical="center" wrapText="1"/>
    </xf>
    <xf numFmtId="4" fontId="4" fillId="0" borderId="31" xfId="0" applyNumberFormat="1" applyFont="1" applyFill="1" applyBorder="1" applyAlignment="1">
      <alignment horizontal="center" vertical="center" wrapText="1"/>
    </xf>
    <xf numFmtId="4" fontId="4" fillId="0" borderId="52" xfId="0" applyNumberFormat="1" applyFont="1" applyFill="1" applyBorder="1" applyAlignment="1">
      <alignment horizontal="center" vertical="center" wrapText="1"/>
    </xf>
    <xf numFmtId="4" fontId="16" fillId="0" borderId="13" xfId="0" applyNumberFormat="1" applyFont="1" applyBorder="1" applyAlignment="1">
      <alignment horizontal="center"/>
    </xf>
    <xf numFmtId="4" fontId="3" fillId="0" borderId="31" xfId="0" applyNumberFormat="1" applyFont="1" applyFill="1" applyBorder="1" applyAlignment="1">
      <alignment horizontal="center" vertical="center" wrapText="1"/>
    </xf>
    <xf numFmtId="4" fontId="4" fillId="4" borderId="41" xfId="0" applyNumberFormat="1" applyFont="1" applyFill="1" applyBorder="1" applyAlignment="1">
      <alignment horizontal="center" vertical="center" wrapText="1"/>
    </xf>
    <xf numFmtId="4" fontId="4" fillId="4" borderId="53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" fontId="4" fillId="0" borderId="69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4" borderId="35" xfId="0" applyNumberFormat="1" applyFont="1" applyFill="1" applyBorder="1" applyAlignment="1">
      <alignment horizontal="center" vertical="center" wrapText="1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4" borderId="19" xfId="2" applyNumberFormat="1" applyFont="1" applyFill="1" applyBorder="1" applyAlignment="1">
      <alignment horizontal="center" vertical="center" wrapText="1"/>
    </xf>
    <xf numFmtId="4" fontId="3" fillId="3" borderId="61" xfId="0" applyNumberFormat="1" applyFont="1" applyFill="1" applyBorder="1" applyAlignment="1">
      <alignment horizontal="center" vertical="center" wrapText="1"/>
    </xf>
    <xf numFmtId="0" fontId="20" fillId="0" borderId="53" xfId="1" applyFont="1" applyFill="1" applyBorder="1" applyAlignment="1">
      <alignment horizontal="center" vertical="center" wrapText="1"/>
    </xf>
    <xf numFmtId="4" fontId="4" fillId="4" borderId="19" xfId="0" applyNumberFormat="1" applyFont="1" applyFill="1" applyBorder="1" applyAlignment="1">
      <alignment horizontal="center" vertical="center"/>
    </xf>
    <xf numFmtId="0" fontId="18" fillId="0" borderId="11" xfId="0" applyFont="1" applyFill="1" applyBorder="1"/>
    <xf numFmtId="0" fontId="18" fillId="0" borderId="61" xfId="0" applyFont="1" applyFill="1" applyBorder="1"/>
    <xf numFmtId="4" fontId="11" fillId="0" borderId="22" xfId="0" applyNumberFormat="1" applyFont="1" applyBorder="1"/>
    <xf numFmtId="4" fontId="11" fillId="0" borderId="22" xfId="0" applyNumberFormat="1" applyFont="1" applyBorder="1" applyAlignment="1">
      <alignment horizontal="center" vertical="center"/>
    </xf>
    <xf numFmtId="0" fontId="4" fillId="4" borderId="33" xfId="0" applyFont="1" applyFill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11" fillId="0" borderId="22" xfId="0" applyNumberFormat="1" applyFont="1" applyBorder="1" applyAlignment="1">
      <alignment horizontal="center"/>
    </xf>
    <xf numFmtId="4" fontId="3" fillId="0" borderId="43" xfId="0" applyNumberFormat="1" applyFont="1" applyFill="1" applyBorder="1" applyAlignment="1">
      <alignment horizontal="center" vertical="center" wrapText="1"/>
    </xf>
    <xf numFmtId="4" fontId="4" fillId="4" borderId="33" xfId="0" applyNumberFormat="1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" fontId="4" fillId="4" borderId="33" xfId="0" applyNumberFormat="1" applyFont="1" applyFill="1" applyBorder="1" applyAlignment="1">
      <alignment horizontal="center" vertical="center"/>
    </xf>
    <xf numFmtId="4" fontId="13" fillId="4" borderId="33" xfId="0" applyNumberFormat="1" applyFont="1" applyFill="1" applyBorder="1" applyAlignment="1">
      <alignment horizontal="center" vertical="center"/>
    </xf>
    <xf numFmtId="0" fontId="18" fillId="0" borderId="60" xfId="0" applyFont="1" applyFill="1" applyBorder="1"/>
    <xf numFmtId="0" fontId="18" fillId="0" borderId="62" xfId="0" applyFont="1" applyFill="1" applyBorder="1"/>
    <xf numFmtId="0" fontId="18" fillId="0" borderId="62" xfId="0" applyFont="1" applyFill="1" applyBorder="1" applyAlignment="1">
      <alignment horizontal="center"/>
    </xf>
    <xf numFmtId="0" fontId="0" fillId="0" borderId="62" xfId="0" applyBorder="1" applyAlignment="1">
      <alignment horizontal="center"/>
    </xf>
    <xf numFmtId="4" fontId="3" fillId="2" borderId="62" xfId="0" applyNumberFormat="1" applyFont="1" applyFill="1" applyBorder="1" applyAlignment="1">
      <alignment horizontal="center" vertical="center" wrapText="1"/>
    </xf>
    <xf numFmtId="4" fontId="3" fillId="0" borderId="63" xfId="0" applyNumberFormat="1" applyFont="1" applyFill="1" applyBorder="1" applyAlignment="1">
      <alignment vertical="center" wrapText="1"/>
    </xf>
    <xf numFmtId="4" fontId="4" fillId="4" borderId="16" xfId="0" applyNumberFormat="1" applyFont="1" applyFill="1" applyBorder="1" applyAlignment="1">
      <alignment horizontal="center"/>
    </xf>
    <xf numFmtId="4" fontId="13" fillId="4" borderId="2" xfId="0" applyNumberFormat="1" applyFont="1" applyFill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4" fontId="13" fillId="4" borderId="18" xfId="0" applyNumberFormat="1" applyFont="1" applyFill="1" applyBorder="1" applyAlignment="1">
      <alignment horizontal="center"/>
    </xf>
    <xf numFmtId="4" fontId="13" fillId="4" borderId="51" xfId="0" applyNumberFormat="1" applyFont="1" applyFill="1" applyBorder="1" applyAlignment="1">
      <alignment horizontal="center"/>
    </xf>
    <xf numFmtId="0" fontId="11" fillId="0" borderId="6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4" fontId="11" fillId="0" borderId="55" xfId="0" applyNumberFormat="1" applyFont="1" applyFill="1" applyBorder="1" applyAlignment="1">
      <alignment horizontal="center" vertical="center"/>
    </xf>
    <xf numFmtId="4" fontId="3" fillId="0" borderId="55" xfId="1" applyNumberFormat="1" applyFont="1" applyFill="1" applyBorder="1" applyAlignment="1">
      <alignment vertical="center" wrapText="1"/>
    </xf>
    <xf numFmtId="4" fontId="3" fillId="0" borderId="59" xfId="1" applyNumberFormat="1" applyFont="1" applyFill="1" applyBorder="1" applyAlignment="1">
      <alignment horizontal="center" vertical="center" wrapText="1"/>
    </xf>
    <xf numFmtId="4" fontId="4" fillId="4" borderId="34" xfId="2" applyNumberFormat="1" applyFont="1" applyFill="1" applyBorder="1" applyAlignment="1">
      <alignment horizontal="left" vertical="center" wrapText="1"/>
    </xf>
    <xf numFmtId="4" fontId="4" fillId="4" borderId="17" xfId="2" applyNumberFormat="1" applyFont="1" applyFill="1" applyBorder="1" applyAlignment="1">
      <alignment horizontal="center" vertical="center" wrapText="1"/>
    </xf>
    <xf numFmtId="4" fontId="3" fillId="4" borderId="33" xfId="1" applyNumberFormat="1" applyFont="1" applyFill="1" applyBorder="1" applyAlignment="1">
      <alignment horizontal="center" vertical="center" wrapText="1"/>
    </xf>
    <xf numFmtId="4" fontId="0" fillId="4" borderId="34" xfId="0" applyNumberFormat="1" applyFill="1" applyBorder="1" applyAlignment="1">
      <alignment horizontal="center"/>
    </xf>
    <xf numFmtId="4" fontId="3" fillId="4" borderId="33" xfId="2" applyNumberFormat="1" applyFont="1" applyFill="1" applyBorder="1" applyAlignment="1">
      <alignment horizontal="center" vertical="center" wrapText="1"/>
    </xf>
    <xf numFmtId="4" fontId="13" fillId="4" borderId="6" xfId="0" applyNumberFormat="1" applyFont="1" applyFill="1" applyBorder="1" applyAlignment="1">
      <alignment horizontal="center"/>
    </xf>
    <xf numFmtId="4" fontId="13" fillId="4" borderId="34" xfId="0" applyNumberFormat="1" applyFont="1" applyFill="1" applyBorder="1" applyAlignment="1">
      <alignment horizontal="center" vertical="center"/>
    </xf>
    <xf numFmtId="4" fontId="13" fillId="4" borderId="35" xfId="0" applyNumberFormat="1" applyFont="1" applyFill="1" applyBorder="1" applyAlignment="1">
      <alignment horizontal="center"/>
    </xf>
    <xf numFmtId="0" fontId="0" fillId="0" borderId="0" xfId="0" applyFill="1"/>
    <xf numFmtId="2" fontId="11" fillId="0" borderId="22" xfId="0" applyNumberFormat="1" applyFont="1" applyBorder="1"/>
    <xf numFmtId="0" fontId="3" fillId="0" borderId="62" xfId="1" applyFont="1" applyFill="1" applyBorder="1" applyAlignment="1">
      <alignment horizontal="center" vertical="center" wrapText="1"/>
    </xf>
    <xf numFmtId="4" fontId="4" fillId="2" borderId="4" xfId="2" applyNumberFormat="1" applyFont="1" applyFill="1" applyBorder="1" applyAlignment="1">
      <alignment vertical="center" wrapText="1"/>
    </xf>
    <xf numFmtId="4" fontId="14" fillId="4" borderId="33" xfId="0" applyNumberFormat="1" applyFont="1" applyFill="1" applyBorder="1" applyAlignment="1">
      <alignment horizontal="center"/>
    </xf>
    <xf numFmtId="4" fontId="14" fillId="4" borderId="16" xfId="0" applyNumberFormat="1" applyFont="1" applyFill="1" applyBorder="1" applyAlignment="1">
      <alignment horizontal="center"/>
    </xf>
    <xf numFmtId="4" fontId="14" fillId="4" borderId="33" xfId="0" applyNumberFormat="1" applyFont="1" applyFill="1" applyBorder="1"/>
    <xf numFmtId="4" fontId="14" fillId="4" borderId="16" xfId="0" applyNumberFormat="1" applyFont="1" applyFill="1" applyBorder="1"/>
    <xf numFmtId="4" fontId="11" fillId="0" borderId="36" xfId="0" applyNumberFormat="1" applyFont="1" applyBorder="1" applyAlignment="1">
      <alignment horizontal="center"/>
    </xf>
    <xf numFmtId="0" fontId="3" fillId="0" borderId="63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11" fillId="0" borderId="71" xfId="0" applyFont="1" applyBorder="1"/>
    <xf numFmtId="0" fontId="11" fillId="0" borderId="12" xfId="0" applyFont="1" applyBorder="1"/>
    <xf numFmtId="0" fontId="11" fillId="0" borderId="4" xfId="0" applyFont="1" applyBorder="1"/>
    <xf numFmtId="0" fontId="11" fillId="0" borderId="60" xfId="0" applyFont="1" applyBorder="1"/>
    <xf numFmtId="0" fontId="11" fillId="0" borderId="37" xfId="0" applyFont="1" applyBorder="1"/>
    <xf numFmtId="0" fontId="11" fillId="0" borderId="38" xfId="0" applyFont="1" applyBorder="1"/>
    <xf numFmtId="0" fontId="11" fillId="0" borderId="69" xfId="0" applyFont="1" applyBorder="1"/>
    <xf numFmtId="0" fontId="11" fillId="0" borderId="27" xfId="0" applyFont="1" applyBorder="1"/>
    <xf numFmtId="0" fontId="11" fillId="0" borderId="61" xfId="0" applyFont="1" applyBorder="1"/>
    <xf numFmtId="0" fontId="11" fillId="0" borderId="11" xfId="0" applyFont="1" applyBorder="1"/>
    <xf numFmtId="0" fontId="11" fillId="0" borderId="13" xfId="0" applyFont="1" applyBorder="1"/>
    <xf numFmtId="0" fontId="11" fillId="0" borderId="72" xfId="0" applyFont="1" applyBorder="1"/>
    <xf numFmtId="0" fontId="11" fillId="0" borderId="52" xfId="0" applyFont="1" applyBorder="1"/>
    <xf numFmtId="0" fontId="11" fillId="0" borderId="73" xfId="0" applyFont="1" applyBorder="1"/>
    <xf numFmtId="0" fontId="11" fillId="0" borderId="71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74" xfId="0" applyFont="1" applyBorder="1"/>
    <xf numFmtId="0" fontId="11" fillId="0" borderId="55" xfId="0" applyFont="1" applyBorder="1"/>
    <xf numFmtId="0" fontId="20" fillId="0" borderId="16" xfId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78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8" xfId="1" applyFont="1" applyFill="1" applyBorder="1" applyAlignment="1">
      <alignment horizontal="center" vertical="center" wrapText="1"/>
    </xf>
    <xf numFmtId="4" fontId="4" fillId="4" borderId="47" xfId="1" applyNumberFormat="1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3" fillId="0" borderId="81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4" fillId="3" borderId="81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4" fillId="3" borderId="80" xfId="0" applyFont="1" applyFill="1" applyBorder="1" applyAlignment="1">
      <alignment horizontal="center" vertical="center" wrapText="1"/>
    </xf>
    <xf numFmtId="4" fontId="4" fillId="4" borderId="84" xfId="0" applyNumberFormat="1" applyFont="1" applyFill="1" applyBorder="1" applyAlignment="1">
      <alignment horizontal="center" vertical="center" wrapText="1"/>
    </xf>
    <xf numFmtId="4" fontId="4" fillId="4" borderId="85" xfId="0" applyNumberFormat="1" applyFont="1" applyFill="1" applyBorder="1" applyAlignment="1">
      <alignment horizontal="center" vertical="center" wrapText="1"/>
    </xf>
    <xf numFmtId="4" fontId="4" fillId="4" borderId="86" xfId="0" applyNumberFormat="1" applyFont="1" applyFill="1" applyBorder="1" applyAlignment="1">
      <alignment horizontal="center" vertical="center" wrapText="1"/>
    </xf>
    <xf numFmtId="4" fontId="4" fillId="4" borderId="87" xfId="0" applyNumberFormat="1" applyFont="1" applyFill="1" applyBorder="1" applyAlignment="1">
      <alignment horizontal="center" vertical="center" wrapText="1"/>
    </xf>
    <xf numFmtId="4" fontId="4" fillId="4" borderId="88" xfId="0" applyNumberFormat="1" applyFont="1" applyFill="1" applyBorder="1" applyAlignment="1">
      <alignment horizontal="center" vertical="center" wrapText="1"/>
    </xf>
    <xf numFmtId="4" fontId="4" fillId="4" borderId="89" xfId="0" applyNumberFormat="1" applyFont="1" applyFill="1" applyBorder="1" applyAlignment="1">
      <alignment horizontal="center" vertical="center" wrapText="1"/>
    </xf>
    <xf numFmtId="0" fontId="4" fillId="0" borderId="81" xfId="1" applyFont="1" applyFill="1" applyBorder="1" applyAlignment="1">
      <alignment horizontal="center" vertical="center" wrapText="1"/>
    </xf>
    <xf numFmtId="0" fontId="3" fillId="0" borderId="48" xfId="1" applyFont="1" applyFill="1" applyBorder="1" applyAlignment="1">
      <alignment horizontal="center" vertical="center" wrapText="1"/>
    </xf>
    <xf numFmtId="0" fontId="4" fillId="4" borderId="51" xfId="1" applyFont="1" applyFill="1" applyBorder="1" applyAlignment="1">
      <alignment horizontal="center" vertical="center" wrapText="1"/>
    </xf>
    <xf numFmtId="0" fontId="4" fillId="0" borderId="82" xfId="1" applyFont="1" applyFill="1" applyBorder="1" applyAlignment="1">
      <alignment horizontal="center" vertical="center" wrapText="1"/>
    </xf>
    <xf numFmtId="0" fontId="12" fillId="0" borderId="81" xfId="1" applyFont="1" applyFill="1" applyBorder="1" applyAlignment="1">
      <alignment horizontal="center" vertical="center" wrapText="1"/>
    </xf>
    <xf numFmtId="0" fontId="4" fillId="4" borderId="47" xfId="1" applyFont="1" applyFill="1" applyBorder="1" applyAlignment="1">
      <alignment horizontal="center" vertical="center" wrapText="1"/>
    </xf>
    <xf numFmtId="0" fontId="4" fillId="0" borderId="83" xfId="1" applyFont="1" applyFill="1" applyBorder="1" applyAlignment="1">
      <alignment horizontal="center" vertical="center" wrapText="1"/>
    </xf>
    <xf numFmtId="0" fontId="4" fillId="0" borderId="82" xfId="1" applyFont="1" applyFill="1" applyBorder="1" applyAlignment="1">
      <alignment horizontal="center" vertical="center"/>
    </xf>
    <xf numFmtId="0" fontId="4" fillId="0" borderId="47" xfId="1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4" fillId="0" borderId="78" xfId="1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4" fillId="0" borderId="77" xfId="1" applyFont="1" applyFill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0" fillId="0" borderId="81" xfId="0" applyBorder="1" applyAlignment="1">
      <alignment horizontal="center"/>
    </xf>
    <xf numFmtId="0" fontId="23" fillId="0" borderId="48" xfId="1" applyFont="1" applyFill="1" applyBorder="1" applyAlignment="1">
      <alignment horizontal="center" vertical="center" wrapText="1"/>
    </xf>
    <xf numFmtId="0" fontId="3" fillId="0" borderId="47" xfId="1" applyFont="1" applyFill="1" applyBorder="1" applyAlignment="1">
      <alignment horizontal="center" vertical="center" wrapText="1"/>
    </xf>
    <xf numFmtId="0" fontId="0" fillId="0" borderId="83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9" xfId="0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11" fillId="0" borderId="26" xfId="0" applyNumberFormat="1" applyFont="1" applyFill="1" applyBorder="1" applyAlignment="1">
      <alignment vertical="center"/>
    </xf>
    <xf numFmtId="0" fontId="4" fillId="0" borderId="11" xfId="0" applyFont="1" applyBorder="1"/>
    <xf numFmtId="0" fontId="11" fillId="0" borderId="77" xfId="0" applyFont="1" applyBorder="1" applyAlignment="1">
      <alignment horizontal="center" wrapText="1"/>
    </xf>
    <xf numFmtId="4" fontId="0" fillId="8" borderId="47" xfId="0" applyNumberFormat="1" applyFill="1" applyBorder="1" applyAlignment="1">
      <alignment horizontal="center"/>
    </xf>
    <xf numFmtId="0" fontId="26" fillId="0" borderId="47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8" fillId="0" borderId="93" xfId="0" applyFont="1" applyFill="1" applyBorder="1"/>
    <xf numFmtId="0" fontId="0" fillId="0" borderId="93" xfId="0" applyBorder="1"/>
    <xf numFmtId="0" fontId="17" fillId="0" borderId="93" xfId="0" applyFont="1" applyFill="1" applyBorder="1"/>
    <xf numFmtId="0" fontId="17" fillId="0" borderId="93" xfId="0" applyFont="1" applyBorder="1"/>
    <xf numFmtId="0" fontId="0" fillId="0" borderId="93" xfId="0" applyBorder="1" applyAlignment="1">
      <alignment horizontal="center"/>
    </xf>
    <xf numFmtId="0" fontId="25" fillId="6" borderId="99" xfId="0" applyFont="1" applyFill="1" applyBorder="1" applyAlignment="1">
      <alignment horizontal="center" vertical="center"/>
    </xf>
    <xf numFmtId="0" fontId="0" fillId="0" borderId="98" xfId="0" applyBorder="1"/>
    <xf numFmtId="4" fontId="13" fillId="6" borderId="2" xfId="0" applyNumberFormat="1" applyFont="1" applyFill="1" applyBorder="1" applyAlignment="1">
      <alignment horizontal="center" vertical="center"/>
    </xf>
    <xf numFmtId="0" fontId="18" fillId="0" borderId="98" xfId="0" applyFont="1" applyFill="1" applyBorder="1"/>
    <xf numFmtId="0" fontId="17" fillId="0" borderId="98" xfId="0" applyFont="1" applyFill="1" applyBorder="1"/>
    <xf numFmtId="0" fontId="17" fillId="0" borderId="98" xfId="0" applyFont="1" applyBorder="1"/>
    <xf numFmtId="0" fontId="0" fillId="0" borderId="98" xfId="0" applyBorder="1" applyAlignment="1">
      <alignment horizontal="center"/>
    </xf>
    <xf numFmtId="0" fontId="23" fillId="0" borderId="77" xfId="0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4" fontId="3" fillId="0" borderId="63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90" xfId="1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4" fillId="0" borderId="97" xfId="0" applyFont="1" applyBorder="1" applyAlignment="1">
      <alignment horizontal="center" wrapText="1"/>
    </xf>
    <xf numFmtId="0" fontId="27" fillId="0" borderId="0" xfId="0" applyFont="1" applyFill="1"/>
    <xf numFmtId="0" fontId="4" fillId="2" borderId="4" xfId="2" applyFont="1" applyFill="1" applyBorder="1" applyAlignment="1">
      <alignment horizontal="left" vertical="center" wrapText="1"/>
    </xf>
    <xf numFmtId="2" fontId="13" fillId="4" borderId="16" xfId="0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  <xf numFmtId="4" fontId="3" fillId="0" borderId="61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27" fillId="0" borderId="0" xfId="0" applyFont="1"/>
    <xf numFmtId="0" fontId="18" fillId="0" borderId="0" xfId="0" applyFont="1"/>
    <xf numFmtId="4" fontId="3" fillId="0" borderId="61" xfId="0" applyNumberFormat="1" applyFont="1" applyFill="1" applyBorder="1" applyAlignment="1">
      <alignment horizontal="center" vertical="center" wrapText="1"/>
    </xf>
    <xf numFmtId="4" fontId="3" fillId="3" borderId="11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/>
    </xf>
    <xf numFmtId="4" fontId="4" fillId="4" borderId="19" xfId="0" applyNumberFormat="1" applyFont="1" applyFill="1" applyBorder="1" applyAlignment="1">
      <alignment horizontal="center"/>
    </xf>
    <xf numFmtId="4" fontId="4" fillId="6" borderId="54" xfId="0" applyNumberFormat="1" applyFont="1" applyFill="1" applyBorder="1" applyAlignment="1">
      <alignment horizontal="center"/>
    </xf>
    <xf numFmtId="0" fontId="6" fillId="3" borderId="15" xfId="2" applyFont="1" applyFill="1" applyBorder="1" applyAlignment="1">
      <alignment horizontal="center" vertical="center" wrapText="1"/>
    </xf>
    <xf numFmtId="0" fontId="6" fillId="3" borderId="7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17" fillId="0" borderId="92" xfId="0" applyFont="1" applyFill="1" applyBorder="1" applyAlignment="1">
      <alignment horizontal="center"/>
    </xf>
    <xf numFmtId="0" fontId="17" fillId="0" borderId="40" xfId="0" applyFont="1" applyFill="1" applyBorder="1" applyAlignment="1">
      <alignment horizontal="center"/>
    </xf>
    <xf numFmtId="0" fontId="17" fillId="0" borderId="37" xfId="0" applyFont="1" applyFill="1" applyBorder="1" applyAlignment="1">
      <alignment horizontal="center"/>
    </xf>
    <xf numFmtId="0" fontId="3" fillId="0" borderId="78" xfId="1" applyFont="1" applyFill="1" applyBorder="1" applyAlignment="1">
      <alignment horizontal="center" vertical="center" wrapText="1"/>
    </xf>
    <xf numFmtId="0" fontId="3" fillId="0" borderId="79" xfId="1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center" vertical="center" wrapText="1"/>
    </xf>
    <xf numFmtId="0" fontId="4" fillId="0" borderId="79" xfId="0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3" fillId="0" borderId="40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4" fontId="11" fillId="0" borderId="92" xfId="0" applyNumberFormat="1" applyFont="1" applyFill="1" applyBorder="1" applyAlignment="1">
      <alignment horizontal="center"/>
    </xf>
    <xf numFmtId="4" fontId="11" fillId="0" borderId="40" xfId="0" applyNumberFormat="1" applyFont="1" applyFill="1" applyBorder="1" applyAlignment="1">
      <alignment horizontal="center"/>
    </xf>
    <xf numFmtId="4" fontId="11" fillId="0" borderId="37" xfId="0" applyNumberFormat="1" applyFont="1" applyFill="1" applyBorder="1" applyAlignment="1">
      <alignment horizontal="center"/>
    </xf>
    <xf numFmtId="0" fontId="3" fillId="0" borderId="81" xfId="1" applyFont="1" applyFill="1" applyBorder="1" applyAlignment="1">
      <alignment horizontal="center" vertical="center" wrapText="1"/>
    </xf>
    <xf numFmtId="0" fontId="3" fillId="0" borderId="65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58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79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9" fillId="5" borderId="6" xfId="0" applyNumberFormat="1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>
      <alignment horizontal="center" vertical="center" wrapText="1"/>
    </xf>
    <xf numFmtId="4" fontId="9" fillId="5" borderId="51" xfId="0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 wrapText="1"/>
    </xf>
    <xf numFmtId="0" fontId="13" fillId="3" borderId="92" xfId="0" applyFont="1" applyFill="1" applyBorder="1" applyAlignment="1">
      <alignment horizontal="center"/>
    </xf>
    <xf numFmtId="0" fontId="13" fillId="3" borderId="40" xfId="0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 vertical="center" wrapText="1"/>
    </xf>
    <xf numFmtId="0" fontId="3" fillId="0" borderId="6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54" xfId="1" applyFont="1" applyFill="1" applyBorder="1" applyAlignment="1">
      <alignment horizontal="center" vertical="center" wrapText="1"/>
    </xf>
    <xf numFmtId="0" fontId="4" fillId="0" borderId="65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10" fillId="6" borderId="6" xfId="1" applyFont="1" applyFill="1" applyBorder="1" applyAlignment="1">
      <alignment horizontal="center" vertical="center" wrapText="1"/>
    </xf>
    <xf numFmtId="0" fontId="10" fillId="6" borderId="19" xfId="1" applyFont="1" applyFill="1" applyBorder="1" applyAlignment="1">
      <alignment horizontal="center" vertical="center" wrapText="1"/>
    </xf>
    <xf numFmtId="0" fontId="10" fillId="6" borderId="5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5" borderId="19" xfId="1" applyFont="1" applyFill="1" applyBorder="1" applyAlignment="1">
      <alignment horizontal="center" wrapText="1"/>
    </xf>
    <xf numFmtId="0" fontId="9" fillId="5" borderId="51" xfId="1" applyFont="1" applyFill="1" applyBorder="1" applyAlignment="1">
      <alignment horizontal="center" wrapText="1"/>
    </xf>
    <xf numFmtId="0" fontId="4" fillId="0" borderId="15" xfId="1" applyFont="1" applyFill="1" applyBorder="1" applyAlignment="1">
      <alignment horizontal="center" vertical="center" wrapText="1"/>
    </xf>
    <xf numFmtId="2" fontId="3" fillId="0" borderId="67" xfId="1" applyNumberFormat="1" applyFont="1" applyFill="1" applyBorder="1" applyAlignment="1">
      <alignment horizontal="center" vertical="center" wrapText="1"/>
    </xf>
    <xf numFmtId="2" fontId="3" fillId="0" borderId="70" xfId="1" applyNumberFormat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3" fillId="0" borderId="92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4" fontId="3" fillId="0" borderId="37" xfId="0" applyNumberFormat="1" applyFont="1" applyFill="1" applyBorder="1" applyAlignment="1">
      <alignment horizontal="center" vertical="center" wrapText="1"/>
    </xf>
    <xf numFmtId="4" fontId="3" fillId="0" borderId="63" xfId="1" applyNumberFormat="1" applyFont="1" applyFill="1" applyBorder="1" applyAlignment="1">
      <alignment horizontal="center" vertical="center" wrapText="1"/>
    </xf>
    <xf numFmtId="4" fontId="3" fillId="0" borderId="64" xfId="1" applyNumberFormat="1" applyFont="1" applyFill="1" applyBorder="1" applyAlignment="1">
      <alignment horizontal="center" vertical="center" wrapText="1"/>
    </xf>
    <xf numFmtId="4" fontId="3" fillId="0" borderId="56" xfId="1" applyNumberFormat="1" applyFont="1" applyFill="1" applyBorder="1" applyAlignment="1">
      <alignment horizontal="center" vertical="center" wrapText="1"/>
    </xf>
    <xf numFmtId="4" fontId="3" fillId="0" borderId="59" xfId="1" applyNumberFormat="1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vertical="center" wrapText="1"/>
    </xf>
    <xf numFmtId="0" fontId="8" fillId="5" borderId="19" xfId="2" applyFont="1" applyFill="1" applyBorder="1" applyAlignment="1">
      <alignment horizontal="center" vertical="center" wrapText="1"/>
    </xf>
    <xf numFmtId="0" fontId="8" fillId="5" borderId="51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9" fillId="0" borderId="43" xfId="1" applyFont="1" applyFill="1" applyBorder="1" applyAlignment="1">
      <alignment horizontal="center" wrapText="1"/>
    </xf>
    <xf numFmtId="0" fontId="9" fillId="0" borderId="44" xfId="1" applyFont="1" applyFill="1" applyBorder="1" applyAlignment="1">
      <alignment horizontal="center" wrapText="1"/>
    </xf>
    <xf numFmtId="0" fontId="9" fillId="0" borderId="45" xfId="1" applyFont="1" applyFill="1" applyBorder="1" applyAlignment="1">
      <alignment horizontal="center" wrapText="1"/>
    </xf>
    <xf numFmtId="0" fontId="9" fillId="0" borderId="91" xfId="1" applyFont="1" applyFill="1" applyBorder="1" applyAlignment="1">
      <alignment horizontal="center" wrapText="1"/>
    </xf>
    <xf numFmtId="0" fontId="10" fillId="5" borderId="6" xfId="1" applyFont="1" applyFill="1" applyBorder="1" applyAlignment="1">
      <alignment horizontal="center" wrapText="1"/>
    </xf>
    <xf numFmtId="0" fontId="10" fillId="5" borderId="19" xfId="1" applyFont="1" applyFill="1" applyBorder="1" applyAlignment="1">
      <alignment horizontal="center" wrapText="1"/>
    </xf>
    <xf numFmtId="0" fontId="10" fillId="5" borderId="51" xfId="1" applyFont="1" applyFill="1" applyBorder="1" applyAlignment="1">
      <alignment horizontal="center" wrapText="1"/>
    </xf>
    <xf numFmtId="0" fontId="3" fillId="0" borderId="77" xfId="1" applyFont="1" applyFill="1" applyBorder="1" applyAlignment="1">
      <alignment horizontal="center" vertical="center" wrapText="1"/>
    </xf>
    <xf numFmtId="2" fontId="11" fillId="0" borderId="92" xfId="0" applyNumberFormat="1" applyFont="1" applyFill="1" applyBorder="1" applyAlignment="1">
      <alignment horizontal="center"/>
    </xf>
    <xf numFmtId="2" fontId="11" fillId="0" borderId="40" xfId="0" applyNumberFormat="1" applyFont="1" applyFill="1" applyBorder="1" applyAlignment="1">
      <alignment horizontal="center"/>
    </xf>
    <xf numFmtId="2" fontId="11" fillId="0" borderId="37" xfId="0" applyNumberFormat="1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0" borderId="40" xfId="0" applyFont="1" applyFill="1" applyBorder="1" applyAlignment="1">
      <alignment horizontal="center"/>
    </xf>
    <xf numFmtId="0" fontId="18" fillId="0" borderId="58" xfId="0" applyFont="1" applyFill="1" applyBorder="1" applyAlignment="1">
      <alignment horizontal="center"/>
    </xf>
    <xf numFmtId="0" fontId="4" fillId="0" borderId="38" xfId="2" applyFont="1" applyFill="1" applyBorder="1" applyAlignment="1">
      <alignment horizontal="center" vertical="center" wrapText="1"/>
    </xf>
    <xf numFmtId="0" fontId="4" fillId="0" borderId="40" xfId="2" applyFont="1" applyFill="1" applyBorder="1" applyAlignment="1">
      <alignment horizontal="center" vertical="center" wrapText="1"/>
    </xf>
    <xf numFmtId="0" fontId="4" fillId="0" borderId="58" xfId="2" applyFont="1" applyFill="1" applyBorder="1" applyAlignment="1">
      <alignment horizontal="center" vertical="center" wrapText="1"/>
    </xf>
    <xf numFmtId="4" fontId="11" fillId="0" borderId="92" xfId="0" applyNumberFormat="1" applyFont="1" applyFill="1" applyBorder="1" applyAlignment="1">
      <alignment horizontal="center" vertical="center"/>
    </xf>
    <xf numFmtId="4" fontId="11" fillId="0" borderId="40" xfId="0" applyNumberFormat="1" applyFont="1" applyFill="1" applyBorder="1" applyAlignment="1">
      <alignment horizontal="center" vertical="center"/>
    </xf>
    <xf numFmtId="4" fontId="11" fillId="0" borderId="37" xfId="0" applyNumberFormat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wrapText="1"/>
    </xf>
    <xf numFmtId="4" fontId="4" fillId="6" borderId="100" xfId="0" applyNumberFormat="1" applyFont="1" applyFill="1" applyBorder="1" applyAlignment="1">
      <alignment horizontal="center" vertical="center"/>
    </xf>
    <xf numFmtId="4" fontId="4" fillId="6" borderId="101" xfId="0" applyNumberFormat="1" applyFont="1" applyFill="1" applyBorder="1" applyAlignment="1">
      <alignment horizontal="center" vertical="center"/>
    </xf>
    <xf numFmtId="0" fontId="4" fillId="0" borderId="94" xfId="1" applyFont="1" applyFill="1" applyBorder="1" applyAlignment="1">
      <alignment horizontal="center" vertical="center" wrapText="1"/>
    </xf>
    <xf numFmtId="0" fontId="4" fillId="0" borderId="95" xfId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0" fillId="0" borderId="96" xfId="1" applyFont="1" applyFill="1" applyBorder="1" applyAlignment="1">
      <alignment horizontal="center" vertical="center" wrapText="1"/>
    </xf>
    <xf numFmtId="0" fontId="20" fillId="0" borderId="16" xfId="1" applyFont="1" applyFill="1" applyBorder="1" applyAlignment="1">
      <alignment horizontal="center" vertical="center" wrapText="1"/>
    </xf>
    <xf numFmtId="0" fontId="20" fillId="0" borderId="6" xfId="1" applyFont="1" applyFill="1" applyBorder="1" applyAlignment="1">
      <alignment horizontal="center" vertical="center" wrapText="1"/>
    </xf>
    <xf numFmtId="0" fontId="20" fillId="0" borderId="51" xfId="1" applyFont="1" applyFill="1" applyBorder="1" applyAlignment="1">
      <alignment horizontal="center" vertical="center" wrapText="1"/>
    </xf>
    <xf numFmtId="4" fontId="8" fillId="5" borderId="6" xfId="0" applyNumberFormat="1" applyFont="1" applyFill="1" applyBorder="1" applyAlignment="1">
      <alignment horizontal="center" vertical="center" wrapText="1"/>
    </xf>
    <xf numFmtId="4" fontId="8" fillId="5" borderId="19" xfId="0" applyNumberFormat="1" applyFont="1" applyFill="1" applyBorder="1" applyAlignment="1">
      <alignment horizontal="center" vertical="center" wrapText="1"/>
    </xf>
    <xf numFmtId="4" fontId="8" fillId="5" borderId="51" xfId="0" applyNumberFormat="1" applyFont="1" applyFill="1" applyBorder="1" applyAlignment="1">
      <alignment horizontal="center" vertical="center" wrapText="1"/>
    </xf>
    <xf numFmtId="2" fontId="11" fillId="0" borderId="75" xfId="0" applyNumberFormat="1" applyFont="1" applyBorder="1" applyAlignment="1">
      <alignment horizontal="center" vertical="center"/>
    </xf>
    <xf numFmtId="2" fontId="11" fillId="0" borderId="46" xfId="0" applyNumberFormat="1" applyFont="1" applyBorder="1" applyAlignment="1">
      <alignment horizontal="center" vertical="center"/>
    </xf>
    <xf numFmtId="2" fontId="11" fillId="0" borderId="76" xfId="0" applyNumberFormat="1" applyFont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 wrapText="1"/>
    </xf>
    <xf numFmtId="4" fontId="13" fillId="0" borderId="92" xfId="0" applyNumberFormat="1" applyFont="1" applyFill="1" applyBorder="1" applyAlignment="1">
      <alignment horizontal="center" vertical="center" wrapText="1"/>
    </xf>
    <xf numFmtId="4" fontId="13" fillId="0" borderId="40" xfId="0" applyNumberFormat="1" applyFont="1" applyFill="1" applyBorder="1" applyAlignment="1">
      <alignment horizontal="center" vertical="center" wrapText="1"/>
    </xf>
    <xf numFmtId="4" fontId="13" fillId="0" borderId="37" xfId="0" applyNumberFormat="1" applyFont="1" applyFill="1" applyBorder="1" applyAlignment="1">
      <alignment horizontal="center" vertical="center" wrapText="1"/>
    </xf>
    <xf numFmtId="0" fontId="23" fillId="0" borderId="78" xfId="0" applyFont="1" applyFill="1" applyBorder="1" applyAlignment="1">
      <alignment horizontal="center" vertical="center" wrapText="1"/>
    </xf>
    <xf numFmtId="0" fontId="23" fillId="0" borderId="7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4" fontId="3" fillId="0" borderId="61" xfId="0" applyNumberFormat="1" applyFont="1" applyFill="1" applyBorder="1" applyAlignment="1">
      <alignment horizontal="center" vertical="center" wrapText="1"/>
    </xf>
    <xf numFmtId="4" fontId="3" fillId="0" borderId="32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ČIŠ.MO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4"/>
  <sheetViews>
    <sheetView tabSelected="1" zoomScaleNormal="100" zoomScaleSheetLayoutView="87" workbookViewId="0">
      <selection activeCell="K9" sqref="K9"/>
    </sheetView>
  </sheetViews>
  <sheetFormatPr defaultRowHeight="15"/>
  <cols>
    <col min="1" max="1" width="4.140625" customWidth="1"/>
    <col min="2" max="2" width="13.85546875" customWidth="1"/>
    <col min="3" max="3" width="8.7109375" style="47" customWidth="1"/>
    <col min="4" max="4" width="7.85546875" style="47" customWidth="1"/>
    <col min="5" max="5" width="9.140625" style="47" customWidth="1"/>
    <col min="6" max="6" width="7.5703125" style="47" customWidth="1"/>
    <col min="7" max="7" width="9.85546875" style="47" customWidth="1"/>
    <col min="8" max="8" width="7.7109375" style="47" customWidth="1"/>
    <col min="9" max="9" width="9.28515625" customWidth="1"/>
    <col min="10" max="10" width="7.7109375" customWidth="1"/>
    <col min="11" max="11" width="8.140625" customWidth="1"/>
    <col min="12" max="12" width="8" customWidth="1"/>
    <col min="13" max="13" width="8.7109375" customWidth="1"/>
    <col min="14" max="14" width="8.5703125" customWidth="1"/>
    <col min="15" max="15" width="8.85546875" style="53" customWidth="1"/>
    <col min="16" max="16" width="7.85546875" style="41" customWidth="1"/>
    <col min="17" max="17" width="8" customWidth="1"/>
    <col min="18" max="18" width="7.85546875" customWidth="1"/>
    <col min="19" max="19" width="10.85546875" style="414" customWidth="1"/>
  </cols>
  <sheetData>
    <row r="1" spans="1:19" ht="23.25" customHeight="1" thickBot="1">
      <c r="B1" s="459" t="s">
        <v>286</v>
      </c>
      <c r="C1" s="452"/>
      <c r="I1" s="460"/>
      <c r="J1" s="460"/>
      <c r="S1" s="406"/>
    </row>
    <row r="2" spans="1:19" ht="24" customHeight="1" thickBot="1">
      <c r="A2" s="528" t="s">
        <v>1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30"/>
    </row>
    <row r="3" spans="1:19" s="329" customFormat="1" ht="6.75" customHeight="1" thickBot="1">
      <c r="A3" s="553"/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5"/>
      <c r="R3" s="555"/>
      <c r="S3" s="556"/>
    </row>
    <row r="4" spans="1:19" ht="24" customHeight="1" thickBot="1">
      <c r="A4" s="557" t="s">
        <v>2</v>
      </c>
      <c r="B4" s="558"/>
      <c r="C4" s="558"/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  <c r="O4" s="558"/>
      <c r="P4" s="558"/>
      <c r="Q4" s="558"/>
      <c r="R4" s="558"/>
      <c r="S4" s="559"/>
    </row>
    <row r="5" spans="1:19" ht="24" customHeight="1" thickBot="1">
      <c r="A5" s="537" t="s">
        <v>0</v>
      </c>
      <c r="B5" s="495" t="s">
        <v>207</v>
      </c>
      <c r="C5" s="573" t="s">
        <v>144</v>
      </c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6"/>
      <c r="O5" s="535" t="s">
        <v>262</v>
      </c>
      <c r="P5" s="535"/>
      <c r="Q5" s="535"/>
      <c r="R5" s="535"/>
      <c r="S5" s="536"/>
    </row>
    <row r="6" spans="1:19" ht="50.25" customHeight="1" thickBot="1">
      <c r="A6" s="531"/>
      <c r="B6" s="496"/>
      <c r="C6" s="521" t="s">
        <v>233</v>
      </c>
      <c r="D6" s="522"/>
      <c r="E6" s="532" t="s">
        <v>208</v>
      </c>
      <c r="F6" s="532"/>
      <c r="G6" s="532" t="s">
        <v>210</v>
      </c>
      <c r="H6" s="532"/>
      <c r="I6" s="532" t="s">
        <v>209</v>
      </c>
      <c r="J6" s="532"/>
      <c r="K6" s="532" t="s">
        <v>211</v>
      </c>
      <c r="L6" s="532"/>
      <c r="M6" s="532" t="s">
        <v>212</v>
      </c>
      <c r="N6" s="532"/>
      <c r="O6" s="65" t="s">
        <v>110</v>
      </c>
      <c r="P6" s="237" t="s">
        <v>142</v>
      </c>
      <c r="Q6" s="237" t="s">
        <v>143</v>
      </c>
      <c r="R6" s="237" t="s">
        <v>145</v>
      </c>
      <c r="S6" s="523" t="s">
        <v>241</v>
      </c>
    </row>
    <row r="7" spans="1:19" ht="45.75" customHeight="1" thickBot="1">
      <c r="A7" s="525"/>
      <c r="B7" s="497"/>
      <c r="C7" s="71" t="s">
        <v>206</v>
      </c>
      <c r="D7" s="358" t="s">
        <v>216</v>
      </c>
      <c r="E7" s="71" t="s">
        <v>206</v>
      </c>
      <c r="F7" s="358" t="s">
        <v>216</v>
      </c>
      <c r="G7" s="71" t="s">
        <v>206</v>
      </c>
      <c r="H7" s="358" t="s">
        <v>216</v>
      </c>
      <c r="I7" s="71" t="s">
        <v>206</v>
      </c>
      <c r="J7" s="358" t="s">
        <v>216</v>
      </c>
      <c r="K7" s="71" t="s">
        <v>206</v>
      </c>
      <c r="L7" s="358" t="s">
        <v>216</v>
      </c>
      <c r="M7" s="71" t="s">
        <v>206</v>
      </c>
      <c r="N7" s="358" t="s">
        <v>216</v>
      </c>
      <c r="O7" s="163" t="s">
        <v>217</v>
      </c>
      <c r="P7" s="58" t="s">
        <v>216</v>
      </c>
      <c r="Q7" s="58" t="s">
        <v>216</v>
      </c>
      <c r="R7" s="58" t="s">
        <v>216</v>
      </c>
      <c r="S7" s="524"/>
    </row>
    <row r="8" spans="1:19" ht="15.75" customHeight="1" thickBot="1">
      <c r="A8" s="495">
        <v>1</v>
      </c>
      <c r="B8" s="2"/>
      <c r="C8" s="469" t="s">
        <v>3</v>
      </c>
      <c r="D8" s="470"/>
      <c r="E8" s="484"/>
      <c r="F8" s="485"/>
      <c r="G8" s="485"/>
      <c r="H8" s="485"/>
      <c r="I8" s="485"/>
      <c r="J8" s="485"/>
      <c r="K8" s="485"/>
      <c r="L8" s="485"/>
      <c r="M8" s="485"/>
      <c r="N8" s="486"/>
      <c r="O8" s="570"/>
      <c r="P8" s="571"/>
      <c r="Q8" s="571"/>
      <c r="R8" s="572"/>
      <c r="S8" s="388" t="s">
        <v>240</v>
      </c>
    </row>
    <row r="9" spans="1:19" ht="23.25">
      <c r="A9" s="496"/>
      <c r="B9" s="467" t="s">
        <v>4</v>
      </c>
      <c r="C9" s="74" t="s">
        <v>118</v>
      </c>
      <c r="D9" s="72">
        <v>210.14</v>
      </c>
      <c r="E9" s="75" t="s">
        <v>117</v>
      </c>
      <c r="F9" s="66">
        <v>22.92</v>
      </c>
      <c r="G9" s="74" t="s">
        <v>92</v>
      </c>
      <c r="H9" s="72">
        <v>79.069999999999993</v>
      </c>
      <c r="I9" s="78"/>
      <c r="J9" s="68"/>
      <c r="K9" s="75" t="s">
        <v>68</v>
      </c>
      <c r="L9" s="7">
        <v>10.81</v>
      </c>
      <c r="M9" s="83"/>
      <c r="N9" s="30"/>
      <c r="O9" s="55">
        <v>500</v>
      </c>
      <c r="P9" s="22"/>
      <c r="Q9" s="26">
        <v>1000</v>
      </c>
      <c r="R9" s="18"/>
      <c r="S9" s="417" t="s">
        <v>277</v>
      </c>
    </row>
    <row r="10" spans="1:19" ht="23.25" customHeight="1">
      <c r="A10" s="496"/>
      <c r="B10" s="467"/>
      <c r="C10" s="74" t="s">
        <v>187</v>
      </c>
      <c r="D10" s="72">
        <v>61.72</v>
      </c>
      <c r="E10" s="75" t="s">
        <v>89</v>
      </c>
      <c r="F10" s="66">
        <v>135.1</v>
      </c>
      <c r="G10" s="74" t="s">
        <v>150</v>
      </c>
      <c r="H10" s="72">
        <v>4.58</v>
      </c>
      <c r="I10" s="79"/>
      <c r="J10" s="68"/>
      <c r="K10" s="80"/>
      <c r="L10" s="7"/>
      <c r="M10" s="83"/>
      <c r="N10" s="30"/>
      <c r="O10" s="55"/>
      <c r="P10" s="22"/>
      <c r="Q10" s="26"/>
      <c r="R10" s="18"/>
      <c r="S10" s="477" t="s">
        <v>261</v>
      </c>
    </row>
    <row r="11" spans="1:19" ht="22.5">
      <c r="A11" s="496"/>
      <c r="B11" s="467"/>
      <c r="C11" s="74" t="s">
        <v>74</v>
      </c>
      <c r="D11" s="72">
        <v>404.13</v>
      </c>
      <c r="E11" s="75" t="s">
        <v>149</v>
      </c>
      <c r="F11" s="66">
        <v>67.05</v>
      </c>
      <c r="G11" s="74" t="s">
        <v>93</v>
      </c>
      <c r="H11" s="72">
        <v>5.56</v>
      </c>
      <c r="I11" s="79"/>
      <c r="J11" s="68"/>
      <c r="K11" s="81"/>
      <c r="L11" s="7"/>
      <c r="M11" s="83"/>
      <c r="N11" s="30"/>
      <c r="O11" s="55"/>
      <c r="P11" s="22"/>
      <c r="Q11" s="26"/>
      <c r="R11" s="18"/>
      <c r="S11" s="560"/>
    </row>
    <row r="12" spans="1:19" ht="33.75">
      <c r="A12" s="496"/>
      <c r="B12" s="467"/>
      <c r="C12" s="338" t="s">
        <v>7</v>
      </c>
      <c r="D12" s="72">
        <v>68.64</v>
      </c>
      <c r="E12" s="75"/>
      <c r="F12" s="66"/>
      <c r="G12" s="74" t="s">
        <v>94</v>
      </c>
      <c r="H12" s="72">
        <v>4.59</v>
      </c>
      <c r="I12" s="79"/>
      <c r="J12" s="68"/>
      <c r="K12" s="81"/>
      <c r="L12" s="7"/>
      <c r="M12" s="83"/>
      <c r="N12" s="30"/>
      <c r="O12" s="55"/>
      <c r="P12" s="22"/>
      <c r="Q12" s="26"/>
      <c r="R12" s="18"/>
      <c r="S12" s="382"/>
    </row>
    <row r="13" spans="1:19" ht="39" customHeight="1" thickBot="1">
      <c r="A13" s="496"/>
      <c r="B13" s="467"/>
      <c r="C13" s="331"/>
      <c r="D13" s="72"/>
      <c r="E13" s="75"/>
      <c r="F13" s="66"/>
      <c r="G13" s="77" t="s">
        <v>141</v>
      </c>
      <c r="H13" s="72">
        <v>4.43</v>
      </c>
      <c r="I13" s="79"/>
      <c r="J13" s="68"/>
      <c r="K13" s="82"/>
      <c r="L13" s="7"/>
      <c r="M13" s="83"/>
      <c r="N13" s="30"/>
      <c r="O13" s="55"/>
      <c r="P13" s="22"/>
      <c r="Q13" s="291"/>
      <c r="R13" s="330"/>
      <c r="S13" s="390" t="s">
        <v>105</v>
      </c>
    </row>
    <row r="14" spans="1:19" s="34" customFormat="1" ht="14.25" customHeight="1" thickBot="1">
      <c r="A14" s="497"/>
      <c r="B14" s="1"/>
      <c r="C14" s="84" t="s">
        <v>181</v>
      </c>
      <c r="D14" s="85">
        <f>SUM(D9:D13)</f>
        <v>744.63</v>
      </c>
      <c r="E14" s="248"/>
      <c r="F14" s="85">
        <f>SUM(F9:F13)</f>
        <v>225.07</v>
      </c>
      <c r="G14" s="84"/>
      <c r="H14" s="85">
        <f>SUM(H8:H13)</f>
        <v>98.22999999999999</v>
      </c>
      <c r="I14" s="266"/>
      <c r="J14" s="126">
        <f>SUM(J8:J13)</f>
        <v>0</v>
      </c>
      <c r="K14" s="248"/>
      <c r="L14" s="244">
        <v>10.81</v>
      </c>
      <c r="M14" s="84"/>
      <c r="N14" s="88">
        <f>SUM(N8:N13)</f>
        <v>0</v>
      </c>
      <c r="O14" s="159">
        <f>SUM(O8:O13)</f>
        <v>500</v>
      </c>
      <c r="P14" s="138">
        <f>SUM(P8:P13)</f>
        <v>0</v>
      </c>
      <c r="Q14" s="160">
        <f>SUM(Q8:Q13)</f>
        <v>1000</v>
      </c>
      <c r="R14" s="91">
        <f>SUM(R8:R13)</f>
        <v>0</v>
      </c>
      <c r="S14" s="386"/>
    </row>
    <row r="15" spans="1:19" ht="18" customHeight="1" thickBot="1">
      <c r="A15" s="495">
        <v>2</v>
      </c>
      <c r="B15" s="482" t="s">
        <v>8</v>
      </c>
      <c r="C15" s="469" t="s">
        <v>3</v>
      </c>
      <c r="D15" s="470"/>
      <c r="E15" s="567"/>
      <c r="F15" s="568"/>
      <c r="G15" s="568"/>
      <c r="H15" s="568"/>
      <c r="I15" s="568"/>
      <c r="J15" s="568"/>
      <c r="K15" s="568"/>
      <c r="L15" s="568"/>
      <c r="M15" s="568"/>
      <c r="N15" s="569"/>
      <c r="O15" s="561"/>
      <c r="P15" s="562"/>
      <c r="Q15" s="562"/>
      <c r="R15" s="563"/>
      <c r="S15" s="403" t="s">
        <v>242</v>
      </c>
    </row>
    <row r="16" spans="1:19">
      <c r="A16" s="496"/>
      <c r="B16" s="467"/>
      <c r="C16" s="73" t="s">
        <v>76</v>
      </c>
      <c r="D16" s="72">
        <v>67.430000000000007</v>
      </c>
      <c r="E16" s="75"/>
      <c r="F16" s="5"/>
      <c r="G16" s="74" t="s">
        <v>120</v>
      </c>
      <c r="H16" s="72">
        <v>8.64</v>
      </c>
      <c r="I16" s="104"/>
      <c r="J16" s="6"/>
      <c r="K16" s="107"/>
      <c r="L16" s="8"/>
      <c r="M16" s="108"/>
      <c r="N16" s="29"/>
      <c r="O16" s="94">
        <v>620</v>
      </c>
      <c r="P16" s="95"/>
      <c r="Q16" s="96"/>
      <c r="R16" s="96"/>
      <c r="S16" s="398"/>
    </row>
    <row r="17" spans="1:19" ht="22.5">
      <c r="A17" s="496"/>
      <c r="B17" s="467"/>
      <c r="C17" s="74" t="s">
        <v>152</v>
      </c>
      <c r="D17" s="72">
        <v>11.78</v>
      </c>
      <c r="E17" s="75"/>
      <c r="F17" s="5"/>
      <c r="G17" s="102"/>
      <c r="H17" s="49"/>
      <c r="I17" s="105"/>
      <c r="J17" s="6"/>
      <c r="K17" s="107"/>
      <c r="L17" s="8"/>
      <c r="M17" s="108"/>
      <c r="N17" s="29"/>
      <c r="O17" s="94"/>
      <c r="P17" s="95"/>
      <c r="Q17" s="96"/>
      <c r="R17" s="96"/>
      <c r="S17" s="382" t="s">
        <v>282</v>
      </c>
    </row>
    <row r="18" spans="1:19" ht="22.5" customHeight="1">
      <c r="A18" s="496"/>
      <c r="B18" s="467"/>
      <c r="C18" s="74" t="s">
        <v>9</v>
      </c>
      <c r="D18" s="72">
        <v>172.15</v>
      </c>
      <c r="E18" s="75"/>
      <c r="F18" s="5"/>
      <c r="G18" s="102"/>
      <c r="H18" s="99"/>
      <c r="I18" s="105"/>
      <c r="J18" s="6"/>
      <c r="K18" s="107"/>
      <c r="L18" s="8"/>
      <c r="M18" s="108"/>
      <c r="N18" s="29"/>
      <c r="O18" s="94"/>
      <c r="P18" s="95"/>
      <c r="Q18" s="95"/>
      <c r="R18" s="96"/>
      <c r="S18" s="398" t="s">
        <v>105</v>
      </c>
    </row>
    <row r="19" spans="1:19" ht="15.75" thickBot="1">
      <c r="A19" s="496"/>
      <c r="B19" s="467"/>
      <c r="C19" s="74" t="s">
        <v>10</v>
      </c>
      <c r="D19" s="97">
        <v>3.24</v>
      </c>
      <c r="E19" s="75"/>
      <c r="F19" s="98"/>
      <c r="G19" s="102"/>
      <c r="H19" s="100"/>
      <c r="I19" s="106"/>
      <c r="J19" s="103"/>
      <c r="K19" s="107"/>
      <c r="L19" s="8"/>
      <c r="M19" s="108"/>
      <c r="N19" s="29"/>
      <c r="O19" s="54"/>
      <c r="P19" s="19"/>
      <c r="Q19" s="20"/>
      <c r="R19" s="20"/>
      <c r="S19" s="387"/>
    </row>
    <row r="20" spans="1:19" s="34" customFormat="1" ht="15" customHeight="1" thickBot="1">
      <c r="A20" s="497"/>
      <c r="B20" s="4"/>
      <c r="C20" s="84" t="s">
        <v>181</v>
      </c>
      <c r="D20" s="85">
        <f>SUM(D16:D19)</f>
        <v>254.60000000000002</v>
      </c>
      <c r="E20" s="84"/>
      <c r="F20" s="85">
        <v>0</v>
      </c>
      <c r="G20" s="84"/>
      <c r="H20" s="101">
        <f>SUM(H16:H19)</f>
        <v>8.64</v>
      </c>
      <c r="I20" s="247"/>
      <c r="J20" s="328">
        <f>SUM(J15:J19)</f>
        <v>0</v>
      </c>
      <c r="K20" s="248"/>
      <c r="L20" s="244">
        <v>0</v>
      </c>
      <c r="M20" s="84"/>
      <c r="N20" s="88">
        <v>0</v>
      </c>
      <c r="O20" s="126">
        <f>SUM(O15:O19)</f>
        <v>620</v>
      </c>
      <c r="P20" s="138">
        <f>SUM(P15:P19)</f>
        <v>0</v>
      </c>
      <c r="Q20" s="90">
        <f>SUM(Q15:Q19)</f>
        <v>0</v>
      </c>
      <c r="R20" s="89">
        <f>SUM(R15:R19)</f>
        <v>0</v>
      </c>
      <c r="S20" s="386"/>
    </row>
    <row r="21" spans="1:19" ht="19.5" customHeight="1" thickBot="1">
      <c r="A21" s="495">
        <v>3</v>
      </c>
      <c r="B21" s="482" t="s">
        <v>11</v>
      </c>
      <c r="C21" s="469" t="s">
        <v>12</v>
      </c>
      <c r="D21" s="470"/>
      <c r="E21" s="564"/>
      <c r="F21" s="565"/>
      <c r="G21" s="565"/>
      <c r="H21" s="565"/>
      <c r="I21" s="565"/>
      <c r="J21" s="565"/>
      <c r="K21" s="565"/>
      <c r="L21" s="565"/>
      <c r="M21" s="565"/>
      <c r="N21" s="566"/>
      <c r="O21" s="561"/>
      <c r="P21" s="562"/>
      <c r="Q21" s="562"/>
      <c r="R21" s="563"/>
      <c r="S21" s="381" t="s">
        <v>243</v>
      </c>
    </row>
    <row r="22" spans="1:19" ht="22.5">
      <c r="A22" s="496"/>
      <c r="B22" s="467"/>
      <c r="C22" s="74" t="s">
        <v>13</v>
      </c>
      <c r="D22" s="92">
        <v>30.43</v>
      </c>
      <c r="E22" s="75" t="s">
        <v>90</v>
      </c>
      <c r="F22" s="70">
        <v>8.8800000000000008</v>
      </c>
      <c r="G22" s="74" t="s">
        <v>65</v>
      </c>
      <c r="H22" s="92">
        <v>10.39</v>
      </c>
      <c r="I22" s="80"/>
      <c r="J22" s="68"/>
      <c r="K22" s="111"/>
      <c r="L22" s="112"/>
      <c r="M22" s="75"/>
      <c r="N22" s="113"/>
      <c r="O22" s="114">
        <v>300</v>
      </c>
      <c r="P22" s="115"/>
      <c r="Q22" s="115">
        <v>700</v>
      </c>
      <c r="R22" s="93"/>
      <c r="S22" s="381"/>
    </row>
    <row r="23" spans="1:19" ht="22.5">
      <c r="A23" s="496"/>
      <c r="B23" s="467"/>
      <c r="C23" s="74" t="s">
        <v>119</v>
      </c>
      <c r="D23" s="92">
        <v>1.43</v>
      </c>
      <c r="E23" s="75" t="s">
        <v>91</v>
      </c>
      <c r="F23" s="48">
        <v>134.16999999999999</v>
      </c>
      <c r="G23" s="74" t="s">
        <v>95</v>
      </c>
      <c r="H23" s="92">
        <v>4.5199999999999996</v>
      </c>
      <c r="I23" s="79"/>
      <c r="J23" s="68"/>
      <c r="K23" s="111"/>
      <c r="L23" s="112"/>
      <c r="M23" s="75"/>
      <c r="N23" s="113"/>
      <c r="O23" s="114"/>
      <c r="P23" s="115"/>
      <c r="Q23" s="116"/>
      <c r="R23" s="117"/>
      <c r="S23" s="392" t="s">
        <v>244</v>
      </c>
    </row>
    <row r="24" spans="1:19" ht="22.5">
      <c r="A24" s="496"/>
      <c r="B24" s="467"/>
      <c r="C24" s="74" t="s">
        <v>14</v>
      </c>
      <c r="D24" s="92">
        <v>52.12</v>
      </c>
      <c r="E24" s="75" t="s">
        <v>153</v>
      </c>
      <c r="F24" s="48">
        <v>4.51</v>
      </c>
      <c r="G24" s="74" t="s">
        <v>39</v>
      </c>
      <c r="H24" s="92">
        <v>15.92</v>
      </c>
      <c r="I24" s="79"/>
      <c r="J24" s="68"/>
      <c r="K24" s="111"/>
      <c r="L24" s="112"/>
      <c r="M24" s="75"/>
      <c r="N24" s="113"/>
      <c r="O24" s="114"/>
      <c r="P24" s="115"/>
      <c r="Q24" s="115"/>
      <c r="R24" s="93"/>
      <c r="S24" s="436" t="s">
        <v>278</v>
      </c>
    </row>
    <row r="25" spans="1:19" ht="22.5">
      <c r="A25" s="496"/>
      <c r="B25" s="467"/>
      <c r="C25" s="74" t="s">
        <v>6</v>
      </c>
      <c r="D25" s="92">
        <v>286.86</v>
      </c>
      <c r="E25" s="75" t="s">
        <v>149</v>
      </c>
      <c r="F25" s="48">
        <v>40.11</v>
      </c>
      <c r="G25" s="74"/>
      <c r="H25" s="110"/>
      <c r="I25" s="79"/>
      <c r="J25" s="68"/>
      <c r="K25" s="111"/>
      <c r="L25" s="112"/>
      <c r="M25" s="75"/>
      <c r="N25" s="113"/>
      <c r="O25" s="114"/>
      <c r="P25" s="115"/>
      <c r="Q25" s="116"/>
      <c r="R25" s="117"/>
      <c r="S25" s="477" t="s">
        <v>105</v>
      </c>
    </row>
    <row r="26" spans="1:19" ht="22.5">
      <c r="A26" s="496"/>
      <c r="B26" s="467"/>
      <c r="C26" s="74" t="s">
        <v>15</v>
      </c>
      <c r="D26" s="92">
        <v>123.61</v>
      </c>
      <c r="E26" s="75"/>
      <c r="F26" s="48"/>
      <c r="G26" s="74"/>
      <c r="H26" s="110"/>
      <c r="I26" s="79"/>
      <c r="J26" s="68"/>
      <c r="K26" s="111"/>
      <c r="L26" s="112"/>
      <c r="M26" s="75"/>
      <c r="N26" s="113"/>
      <c r="O26" s="114"/>
      <c r="P26" s="115"/>
      <c r="Q26" s="115"/>
      <c r="R26" s="93"/>
      <c r="S26" s="560"/>
    </row>
    <row r="27" spans="1:19" ht="24" customHeight="1" thickBot="1">
      <c r="A27" s="496"/>
      <c r="B27" s="467"/>
      <c r="C27" s="118" t="s">
        <v>16</v>
      </c>
      <c r="D27" s="92">
        <v>2.52</v>
      </c>
      <c r="E27" s="75"/>
      <c r="F27" s="48"/>
      <c r="G27" s="74"/>
      <c r="H27" s="110"/>
      <c r="I27" s="79"/>
      <c r="J27" s="68"/>
      <c r="K27" s="111"/>
      <c r="L27" s="112"/>
      <c r="M27" s="75"/>
      <c r="N27" s="113"/>
      <c r="O27" s="114"/>
      <c r="P27" s="115"/>
      <c r="Q27" s="115"/>
      <c r="R27" s="93"/>
      <c r="S27" s="385"/>
    </row>
    <row r="28" spans="1:19" ht="15.75" thickBot="1">
      <c r="A28" s="497"/>
      <c r="B28" s="1"/>
      <c r="C28" s="84" t="s">
        <v>181</v>
      </c>
      <c r="D28" s="101">
        <f>SUM(D22:D27)</f>
        <v>496.97</v>
      </c>
      <c r="E28" s="323"/>
      <c r="F28" s="85">
        <f>SUM(F22:F27)</f>
        <v>187.66999999999996</v>
      </c>
      <c r="G28" s="323"/>
      <c r="H28" s="101">
        <f>SUM(H21:H27)</f>
        <v>30.83</v>
      </c>
      <c r="I28" s="324"/>
      <c r="J28" s="126">
        <f>SUM(J21:J27)</f>
        <v>0</v>
      </c>
      <c r="K28" s="325"/>
      <c r="L28" s="244">
        <f>SUM(L21:L27)</f>
        <v>0</v>
      </c>
      <c r="M28" s="323"/>
      <c r="N28" s="88">
        <v>0</v>
      </c>
      <c r="O28" s="159">
        <f>SUM(O21:O27)</f>
        <v>300</v>
      </c>
      <c r="P28" s="326">
        <f>SUM(P21:P27)</f>
        <v>0</v>
      </c>
      <c r="Q28" s="138">
        <f>SUM(Q21:Q27)</f>
        <v>700</v>
      </c>
      <c r="R28" s="454">
        <f>SUM(R21:R27)</f>
        <v>0</v>
      </c>
      <c r="S28" s="455"/>
    </row>
    <row r="29" spans="1:19" ht="38.25" customHeight="1" thickBot="1">
      <c r="A29" s="495">
        <v>4</v>
      </c>
      <c r="B29" s="534" t="s">
        <v>17</v>
      </c>
      <c r="C29" s="469" t="s">
        <v>213</v>
      </c>
      <c r="D29" s="470"/>
      <c r="E29" s="484"/>
      <c r="F29" s="485"/>
      <c r="G29" s="485"/>
      <c r="H29" s="485"/>
      <c r="I29" s="485"/>
      <c r="J29" s="485"/>
      <c r="K29" s="485"/>
      <c r="L29" s="485"/>
      <c r="M29" s="485"/>
      <c r="N29" s="486"/>
      <c r="O29" s="474"/>
      <c r="P29" s="475"/>
      <c r="Q29" s="475"/>
      <c r="R29" s="476"/>
      <c r="S29" s="384" t="s">
        <v>108</v>
      </c>
    </row>
    <row r="30" spans="1:19" ht="22.5">
      <c r="A30" s="496"/>
      <c r="B30" s="483"/>
      <c r="C30" s="73" t="s">
        <v>18</v>
      </c>
      <c r="D30" s="72">
        <v>62.42</v>
      </c>
      <c r="E30" s="75"/>
      <c r="F30" s="48"/>
      <c r="G30" s="74" t="s">
        <v>96</v>
      </c>
      <c r="H30" s="72">
        <v>2.6</v>
      </c>
      <c r="I30" s="80"/>
      <c r="J30" s="68"/>
      <c r="K30" s="111" t="s">
        <v>103</v>
      </c>
      <c r="L30" s="119">
        <v>11.72</v>
      </c>
      <c r="M30" s="75"/>
      <c r="N30" s="113"/>
      <c r="O30" s="128">
        <v>100</v>
      </c>
      <c r="P30" s="129"/>
      <c r="Q30" s="130">
        <v>1800</v>
      </c>
      <c r="R30" s="95">
        <v>2000</v>
      </c>
      <c r="S30" s="382" t="s">
        <v>246</v>
      </c>
    </row>
    <row r="31" spans="1:19" ht="22.5">
      <c r="A31" s="496"/>
      <c r="B31" s="483"/>
      <c r="C31" s="74" t="s">
        <v>19</v>
      </c>
      <c r="D31" s="72">
        <v>52.81</v>
      </c>
      <c r="E31" s="75"/>
      <c r="F31" s="48"/>
      <c r="G31" s="74" t="s">
        <v>182</v>
      </c>
      <c r="H31" s="72">
        <v>1.24</v>
      </c>
      <c r="I31" s="79"/>
      <c r="J31" s="68"/>
      <c r="K31" s="111"/>
      <c r="L31" s="119"/>
      <c r="M31" s="75"/>
      <c r="N31" s="113"/>
      <c r="O31" s="131"/>
      <c r="P31" s="129"/>
      <c r="Q31" s="132"/>
      <c r="R31" s="132"/>
      <c r="S31" s="390"/>
    </row>
    <row r="32" spans="1:19" ht="25.5" customHeight="1">
      <c r="A32" s="496"/>
      <c r="B32" s="483"/>
      <c r="C32" s="74" t="s">
        <v>20</v>
      </c>
      <c r="D32" s="72">
        <v>239.69</v>
      </c>
      <c r="E32" s="75"/>
      <c r="F32" s="48"/>
      <c r="G32" s="74"/>
      <c r="H32" s="72"/>
      <c r="I32" s="79"/>
      <c r="J32" s="135"/>
      <c r="K32" s="111"/>
      <c r="L32" s="112"/>
      <c r="M32" s="75"/>
      <c r="N32" s="113"/>
      <c r="O32" s="67" t="s">
        <v>82</v>
      </c>
      <c r="P32" s="121"/>
      <c r="Q32" s="123"/>
      <c r="R32" s="123"/>
      <c r="S32" s="382"/>
    </row>
    <row r="33" spans="1:19" ht="22.5" customHeight="1">
      <c r="A33" s="496"/>
      <c r="B33" s="483"/>
      <c r="C33" s="74" t="s">
        <v>21</v>
      </c>
      <c r="D33" s="72">
        <v>33.64</v>
      </c>
      <c r="E33" s="75"/>
      <c r="F33" s="48"/>
      <c r="G33" s="74"/>
      <c r="H33" s="72"/>
      <c r="I33" s="133"/>
      <c r="J33" s="68"/>
      <c r="K33" s="111"/>
      <c r="L33" s="112"/>
      <c r="M33" s="75"/>
      <c r="N33" s="113"/>
      <c r="O33" s="72">
        <v>70</v>
      </c>
      <c r="P33" s="121"/>
      <c r="Q33" s="123"/>
      <c r="R33" s="123"/>
      <c r="S33" s="490" t="s">
        <v>105</v>
      </c>
    </row>
    <row r="34" spans="1:19" ht="15.75" thickBot="1">
      <c r="A34" s="496"/>
      <c r="B34" s="483"/>
      <c r="C34" s="74" t="s">
        <v>154</v>
      </c>
      <c r="D34" s="72">
        <v>5.5</v>
      </c>
      <c r="E34" s="75"/>
      <c r="F34" s="48"/>
      <c r="G34" s="74"/>
      <c r="H34" s="72"/>
      <c r="I34" s="79"/>
      <c r="J34" s="68"/>
      <c r="K34" s="111"/>
      <c r="L34" s="124"/>
      <c r="M34" s="75"/>
      <c r="N34" s="134"/>
      <c r="O34" s="125"/>
      <c r="P34" s="121"/>
      <c r="Q34" s="123"/>
      <c r="R34" s="123"/>
      <c r="S34" s="490"/>
    </row>
    <row r="35" spans="1:19" s="34" customFormat="1" ht="15.75" customHeight="1" thickBot="1">
      <c r="A35" s="497"/>
      <c r="B35" s="453"/>
      <c r="C35" s="84" t="s">
        <v>181</v>
      </c>
      <c r="D35" s="85">
        <f>SUM(D30:D34)</f>
        <v>394.06</v>
      </c>
      <c r="E35" s="84"/>
      <c r="F35" s="85">
        <v>0</v>
      </c>
      <c r="G35" s="84"/>
      <c r="H35" s="101">
        <f>SUM(H30:H34)</f>
        <v>3.84</v>
      </c>
      <c r="I35" s="327"/>
      <c r="J35" s="127"/>
      <c r="K35" s="248"/>
      <c r="L35" s="244">
        <v>11.72</v>
      </c>
      <c r="M35" s="84"/>
      <c r="N35" s="88">
        <v>0</v>
      </c>
      <c r="O35" s="127">
        <f>SUM(O30,O33)</f>
        <v>170</v>
      </c>
      <c r="P35" s="219">
        <f>SUM(P29:P34)</f>
        <v>0</v>
      </c>
      <c r="Q35" s="220">
        <f>SUM(Q29:Q34)</f>
        <v>1800</v>
      </c>
      <c r="R35" s="220">
        <f>SUM(R29:R34)</f>
        <v>2000</v>
      </c>
      <c r="S35" s="383"/>
    </row>
    <row r="36" spans="1:19" ht="23.25" customHeight="1" thickBot="1">
      <c r="A36" s="496">
        <v>5</v>
      </c>
      <c r="B36" s="534" t="s">
        <v>198</v>
      </c>
      <c r="C36" s="469" t="s">
        <v>25</v>
      </c>
      <c r="D36" s="470"/>
      <c r="E36" s="484"/>
      <c r="F36" s="485"/>
      <c r="G36" s="485"/>
      <c r="H36" s="485"/>
      <c r="I36" s="485"/>
      <c r="J36" s="485"/>
      <c r="K36" s="485"/>
      <c r="L36" s="485"/>
      <c r="M36" s="485"/>
      <c r="N36" s="486"/>
      <c r="O36" s="487"/>
      <c r="P36" s="488"/>
      <c r="Q36" s="488"/>
      <c r="R36" s="489"/>
      <c r="S36" s="399" t="s">
        <v>240</v>
      </c>
    </row>
    <row r="37" spans="1:19" ht="22.5">
      <c r="A37" s="496"/>
      <c r="B37" s="483"/>
      <c r="C37" s="74" t="s">
        <v>26</v>
      </c>
      <c r="D37" s="72">
        <v>90.2</v>
      </c>
      <c r="E37" s="75" t="s">
        <v>189</v>
      </c>
      <c r="F37" s="66">
        <v>68.400000000000006</v>
      </c>
      <c r="G37" s="141" t="s">
        <v>134</v>
      </c>
      <c r="H37" s="92">
        <v>46.5</v>
      </c>
      <c r="I37" s="146"/>
      <c r="J37" s="147"/>
      <c r="K37" s="143" t="s">
        <v>104</v>
      </c>
      <c r="L37" s="7">
        <v>22.4</v>
      </c>
      <c r="M37" s="145"/>
      <c r="N37" s="144"/>
      <c r="O37" s="128"/>
      <c r="P37" s="148"/>
      <c r="Q37" s="130"/>
      <c r="R37" s="122"/>
      <c r="S37" s="391"/>
    </row>
    <row r="38" spans="1:19" ht="22.5">
      <c r="A38" s="496"/>
      <c r="B38" s="483"/>
      <c r="C38" s="74" t="s">
        <v>27</v>
      </c>
      <c r="D38" s="72">
        <v>87.4</v>
      </c>
      <c r="E38" s="75" t="s">
        <v>190</v>
      </c>
      <c r="F38" s="72">
        <v>120.9</v>
      </c>
      <c r="G38" s="141" t="s">
        <v>97</v>
      </c>
      <c r="H38" s="92">
        <v>3.6</v>
      </c>
      <c r="I38" s="149"/>
      <c r="J38" s="150"/>
      <c r="K38" s="143"/>
      <c r="L38" s="7"/>
      <c r="M38" s="145"/>
      <c r="N38" s="144"/>
      <c r="O38" s="151"/>
      <c r="P38" s="152">
        <v>600</v>
      </c>
      <c r="Q38" s="130">
        <v>1400</v>
      </c>
      <c r="R38" s="122"/>
      <c r="S38" s="391"/>
    </row>
    <row r="39" spans="1:19" ht="22.5">
      <c r="A39" s="496"/>
      <c r="B39" s="483"/>
      <c r="C39" s="74" t="s">
        <v>192</v>
      </c>
      <c r="D39" s="72">
        <v>71</v>
      </c>
      <c r="E39" s="75"/>
      <c r="F39" s="66"/>
      <c r="G39" s="141" t="s">
        <v>146</v>
      </c>
      <c r="H39" s="92">
        <v>38.5</v>
      </c>
      <c r="I39" s="146"/>
      <c r="J39" s="147"/>
      <c r="K39" s="143"/>
      <c r="L39" s="124"/>
      <c r="M39" s="145"/>
      <c r="N39" s="144"/>
      <c r="O39" s="128"/>
      <c r="P39" s="148"/>
      <c r="Q39" s="130"/>
      <c r="R39" s="122"/>
      <c r="S39" s="382" t="s">
        <v>279</v>
      </c>
    </row>
    <row r="40" spans="1:19" ht="45">
      <c r="A40" s="496"/>
      <c r="B40" s="483"/>
      <c r="C40" s="74" t="s">
        <v>191</v>
      </c>
      <c r="D40" s="72">
        <v>423</v>
      </c>
      <c r="E40" s="75"/>
      <c r="F40" s="66"/>
      <c r="G40" s="141" t="s">
        <v>119</v>
      </c>
      <c r="H40" s="92">
        <v>5.2</v>
      </c>
      <c r="I40" s="146"/>
      <c r="J40" s="147"/>
      <c r="K40" s="143"/>
      <c r="L40" s="124"/>
      <c r="M40" s="145"/>
      <c r="N40" s="144"/>
      <c r="O40" s="128"/>
      <c r="P40" s="148"/>
      <c r="Q40" s="130"/>
      <c r="R40" s="136"/>
      <c r="S40" s="449" t="s">
        <v>280</v>
      </c>
    </row>
    <row r="41" spans="1:19" ht="47.25" customHeight="1">
      <c r="A41" s="496"/>
      <c r="B41" s="483"/>
      <c r="C41" s="74" t="s">
        <v>28</v>
      </c>
      <c r="D41" s="72">
        <v>24.4</v>
      </c>
      <c r="E41" s="75"/>
      <c r="F41" s="66"/>
      <c r="G41" s="141" t="s">
        <v>98</v>
      </c>
      <c r="H41" s="92">
        <v>20.100000000000001</v>
      </c>
      <c r="I41" s="146"/>
      <c r="J41" s="147"/>
      <c r="K41" s="143"/>
      <c r="L41" s="124"/>
      <c r="M41" s="145"/>
      <c r="N41" s="144"/>
      <c r="O41" s="72"/>
      <c r="P41" s="148"/>
      <c r="Q41" s="130"/>
      <c r="R41" s="122"/>
      <c r="S41" s="382"/>
    </row>
    <row r="42" spans="1:19" ht="22.5">
      <c r="A42" s="496"/>
      <c r="B42" s="483"/>
      <c r="C42" s="74" t="s">
        <v>188</v>
      </c>
      <c r="D42" s="72">
        <v>22.9</v>
      </c>
      <c r="E42" s="75"/>
      <c r="F42" s="66"/>
      <c r="G42" s="141" t="s">
        <v>99</v>
      </c>
      <c r="H42" s="92">
        <v>35.9</v>
      </c>
      <c r="I42" s="146"/>
      <c r="J42" s="147"/>
      <c r="K42" s="143"/>
      <c r="L42" s="124"/>
      <c r="M42" s="145"/>
      <c r="N42" s="144"/>
      <c r="O42" s="547" t="s">
        <v>193</v>
      </c>
      <c r="P42" s="148"/>
      <c r="Q42" s="130"/>
      <c r="R42" s="122"/>
      <c r="S42" s="407"/>
    </row>
    <row r="43" spans="1:19" ht="32.25" customHeight="1">
      <c r="A43" s="496"/>
      <c r="B43" s="483"/>
      <c r="C43" s="74"/>
      <c r="D43" s="72"/>
      <c r="E43" s="75"/>
      <c r="F43" s="66"/>
      <c r="G43" s="141" t="s">
        <v>100</v>
      </c>
      <c r="H43" s="92">
        <v>17.899999999999999</v>
      </c>
      <c r="I43" s="146"/>
      <c r="J43" s="147"/>
      <c r="K43" s="143"/>
      <c r="L43" s="124"/>
      <c r="M43" s="145"/>
      <c r="N43" s="144"/>
      <c r="O43" s="548"/>
      <c r="P43" s="148"/>
      <c r="Q43" s="130"/>
      <c r="R43" s="122"/>
      <c r="S43" s="407"/>
    </row>
    <row r="44" spans="1:19" ht="22.5">
      <c r="A44" s="496"/>
      <c r="B44" s="483"/>
      <c r="C44" s="74"/>
      <c r="D44" s="72"/>
      <c r="E44" s="75"/>
      <c r="F44" s="66"/>
      <c r="G44" s="141" t="s">
        <v>101</v>
      </c>
      <c r="H44" s="92">
        <v>8.3000000000000007</v>
      </c>
      <c r="I44" s="146"/>
      <c r="J44" s="147"/>
      <c r="K44" s="143"/>
      <c r="L44" s="124"/>
      <c r="M44" s="145"/>
      <c r="N44" s="144"/>
      <c r="O44" s="154">
        <v>464.6</v>
      </c>
      <c r="P44" s="148"/>
      <c r="Q44" s="130"/>
      <c r="R44" s="122"/>
      <c r="S44" s="407"/>
    </row>
    <row r="45" spans="1:19" ht="25.5" customHeight="1">
      <c r="A45" s="496"/>
      <c r="B45" s="483"/>
      <c r="C45" s="74"/>
      <c r="D45" s="72"/>
      <c r="E45" s="75"/>
      <c r="F45" s="70"/>
      <c r="G45" s="156" t="s">
        <v>195</v>
      </c>
      <c r="H45" s="157">
        <v>3</v>
      </c>
      <c r="I45" s="153"/>
      <c r="J45" s="147"/>
      <c r="K45" s="143"/>
      <c r="L45" s="124"/>
      <c r="M45" s="145"/>
      <c r="N45" s="144"/>
      <c r="O45" s="64" t="s">
        <v>151</v>
      </c>
      <c r="P45" s="148"/>
      <c r="Q45" s="130"/>
      <c r="R45" s="122"/>
      <c r="S45" s="381"/>
    </row>
    <row r="46" spans="1:19">
      <c r="A46" s="496"/>
      <c r="B46" s="483"/>
      <c r="C46" s="74"/>
      <c r="D46" s="72"/>
      <c r="E46" s="75"/>
      <c r="F46" s="66"/>
      <c r="G46" s="141" t="s">
        <v>196</v>
      </c>
      <c r="H46" s="92">
        <v>82.8</v>
      </c>
      <c r="I46" s="146"/>
      <c r="J46" s="147"/>
      <c r="K46" s="143"/>
      <c r="L46" s="124"/>
      <c r="M46" s="145"/>
      <c r="N46" s="144"/>
      <c r="O46" s="320">
        <v>100.5</v>
      </c>
      <c r="P46" s="148"/>
      <c r="Q46" s="130"/>
      <c r="R46" s="122"/>
      <c r="S46" s="365"/>
    </row>
    <row r="47" spans="1:19" ht="22.5">
      <c r="A47" s="496"/>
      <c r="B47" s="483"/>
      <c r="C47" s="118"/>
      <c r="D47" s="72"/>
      <c r="E47" s="75"/>
      <c r="F47" s="66"/>
      <c r="G47" s="141" t="s">
        <v>197</v>
      </c>
      <c r="H47" s="92">
        <v>19.5</v>
      </c>
      <c r="I47" s="146"/>
      <c r="J47" s="147"/>
      <c r="K47" s="143"/>
      <c r="L47" s="124"/>
      <c r="M47" s="145"/>
      <c r="N47" s="144"/>
      <c r="O47" s="319"/>
      <c r="P47" s="148"/>
      <c r="Q47" s="130"/>
      <c r="R47" s="122"/>
      <c r="S47" s="365"/>
    </row>
    <row r="48" spans="1:19" ht="34.5" thickBot="1">
      <c r="A48" s="496"/>
      <c r="B48" s="483"/>
      <c r="C48" s="118"/>
      <c r="D48" s="72"/>
      <c r="E48" s="75"/>
      <c r="F48" s="66"/>
      <c r="G48" s="141" t="s">
        <v>194</v>
      </c>
      <c r="H48" s="92">
        <v>26.8</v>
      </c>
      <c r="I48" s="146"/>
      <c r="J48" s="147"/>
      <c r="K48" s="143"/>
      <c r="L48" s="124"/>
      <c r="M48" s="145"/>
      <c r="N48" s="144"/>
      <c r="O48" s="318"/>
      <c r="P48" s="148"/>
      <c r="Q48" s="292"/>
      <c r="R48" s="296"/>
      <c r="S48" s="398" t="s">
        <v>105</v>
      </c>
    </row>
    <row r="49" spans="1:19" s="46" customFormat="1" ht="15.75" thickBot="1">
      <c r="A49" s="497"/>
      <c r="B49" s="468"/>
      <c r="C49" s="84" t="s">
        <v>181</v>
      </c>
      <c r="D49" s="85">
        <f>SUM(D36:D48)</f>
        <v>718.9</v>
      </c>
      <c r="E49" s="84"/>
      <c r="F49" s="85">
        <f>SUM(F37:F48)</f>
        <v>189.3</v>
      </c>
      <c r="G49" s="158"/>
      <c r="H49" s="101">
        <f>SUM(H36:H48)</f>
        <v>308.10000000000002</v>
      </c>
      <c r="I49" s="335"/>
      <c r="J49" s="336"/>
      <c r="K49" s="265"/>
      <c r="L49" s="244">
        <v>22.4</v>
      </c>
      <c r="M49" s="84"/>
      <c r="N49" s="88">
        <v>0</v>
      </c>
      <c r="O49" s="126">
        <f>O44+O46</f>
        <v>565.1</v>
      </c>
      <c r="P49" s="159">
        <f>SUM(P36:P48)</f>
        <v>600</v>
      </c>
      <c r="Q49" s="160">
        <f>SUM(Q36:Q48)</f>
        <v>1400</v>
      </c>
      <c r="R49" s="161">
        <f>SUM(R36:R48)</f>
        <v>0</v>
      </c>
      <c r="S49" s="366"/>
    </row>
    <row r="50" spans="1:19" ht="23.25" customHeight="1" thickBot="1">
      <c r="A50" s="549" t="s">
        <v>29</v>
      </c>
      <c r="B50" s="550"/>
      <c r="C50" s="550"/>
      <c r="D50" s="550"/>
      <c r="E50" s="550"/>
      <c r="F50" s="550"/>
      <c r="G50" s="550"/>
      <c r="H50" s="550"/>
      <c r="I50" s="550"/>
      <c r="J50" s="550"/>
      <c r="K50" s="550"/>
      <c r="L50" s="550"/>
      <c r="M50" s="550"/>
      <c r="N50" s="550"/>
      <c r="O50" s="550"/>
      <c r="P50" s="550"/>
      <c r="Q50" s="550"/>
      <c r="R50" s="550"/>
      <c r="S50" s="551"/>
    </row>
    <row r="51" spans="1:19" ht="54" customHeight="1" thickBot="1">
      <c r="A51" s="531" t="s">
        <v>0</v>
      </c>
      <c r="B51" s="496" t="s">
        <v>207</v>
      </c>
      <c r="C51" s="521" t="s">
        <v>233</v>
      </c>
      <c r="D51" s="522"/>
      <c r="E51" s="525" t="s">
        <v>214</v>
      </c>
      <c r="F51" s="526"/>
      <c r="G51" s="525" t="s">
        <v>210</v>
      </c>
      <c r="H51" s="526"/>
      <c r="I51" s="540" t="s">
        <v>209</v>
      </c>
      <c r="J51" s="541"/>
      <c r="K51" s="532" t="s">
        <v>215</v>
      </c>
      <c r="L51" s="532"/>
      <c r="M51" s="532" t="s">
        <v>212</v>
      </c>
      <c r="N51" s="533"/>
      <c r="O51" s="65" t="s">
        <v>110</v>
      </c>
      <c r="P51" s="17" t="s">
        <v>142</v>
      </c>
      <c r="Q51" s="17" t="s">
        <v>143</v>
      </c>
      <c r="R51" s="17" t="s">
        <v>145</v>
      </c>
      <c r="S51" s="523" t="s">
        <v>241</v>
      </c>
    </row>
    <row r="52" spans="1:19" ht="32.25" customHeight="1" thickBot="1">
      <c r="A52" s="531"/>
      <c r="B52" s="531"/>
      <c r="C52" s="71" t="s">
        <v>206</v>
      </c>
      <c r="D52" s="358" t="s">
        <v>216</v>
      </c>
      <c r="E52" s="71" t="s">
        <v>206</v>
      </c>
      <c r="F52" s="358" t="s">
        <v>216</v>
      </c>
      <c r="G52" s="71" t="s">
        <v>206</v>
      </c>
      <c r="H52" s="358" t="s">
        <v>216</v>
      </c>
      <c r="I52" s="71" t="s">
        <v>206</v>
      </c>
      <c r="J52" s="358" t="s">
        <v>216</v>
      </c>
      <c r="K52" s="71" t="s">
        <v>206</v>
      </c>
      <c r="L52" s="358" t="s">
        <v>216</v>
      </c>
      <c r="M52" s="71" t="s">
        <v>206</v>
      </c>
      <c r="N52" s="358" t="s">
        <v>216</v>
      </c>
      <c r="O52" s="163" t="s">
        <v>217</v>
      </c>
      <c r="P52" s="58" t="s">
        <v>216</v>
      </c>
      <c r="Q52" s="163" t="s">
        <v>217</v>
      </c>
      <c r="R52" s="58" t="s">
        <v>216</v>
      </c>
      <c r="S52" s="524"/>
    </row>
    <row r="53" spans="1:19" ht="27" customHeight="1" thickBot="1">
      <c r="A53" s="495">
        <v>6</v>
      </c>
      <c r="B53" s="466" t="s">
        <v>30</v>
      </c>
      <c r="C53" s="469" t="s">
        <v>218</v>
      </c>
      <c r="D53" s="470"/>
      <c r="E53" s="484"/>
      <c r="F53" s="485"/>
      <c r="G53" s="485"/>
      <c r="H53" s="485"/>
      <c r="I53" s="485"/>
      <c r="J53" s="485"/>
      <c r="K53" s="485"/>
      <c r="L53" s="485"/>
      <c r="M53" s="485"/>
      <c r="N53" s="486"/>
      <c r="O53" s="487"/>
      <c r="P53" s="488"/>
      <c r="Q53" s="488"/>
      <c r="R53" s="489"/>
      <c r="S53" s="363" t="s">
        <v>111</v>
      </c>
    </row>
    <row r="54" spans="1:19" ht="18.75" customHeight="1">
      <c r="A54" s="496"/>
      <c r="B54" s="467"/>
      <c r="C54" s="74" t="s">
        <v>31</v>
      </c>
      <c r="D54" s="92">
        <v>152.65</v>
      </c>
      <c r="E54" s="545" t="s">
        <v>199</v>
      </c>
      <c r="F54" s="538">
        <v>28</v>
      </c>
      <c r="G54" s="74" t="s">
        <v>92</v>
      </c>
      <c r="H54" s="72">
        <v>115.9</v>
      </c>
      <c r="I54" s="81"/>
      <c r="J54" s="9"/>
      <c r="K54" s="75" t="s">
        <v>68</v>
      </c>
      <c r="L54" s="9">
        <v>10.81</v>
      </c>
      <c r="M54" s="167"/>
      <c r="N54" s="113"/>
      <c r="O54" s="181">
        <v>1100</v>
      </c>
      <c r="P54" s="182">
        <v>500</v>
      </c>
      <c r="Q54" s="148">
        <v>500</v>
      </c>
      <c r="R54" s="122"/>
      <c r="S54" s="393"/>
    </row>
    <row r="55" spans="1:19" ht="33.75">
      <c r="A55" s="496"/>
      <c r="B55" s="467"/>
      <c r="C55" s="74" t="s">
        <v>32</v>
      </c>
      <c r="D55" s="92">
        <v>22.8</v>
      </c>
      <c r="E55" s="546"/>
      <c r="F55" s="539"/>
      <c r="G55" s="74"/>
      <c r="H55" s="72"/>
      <c r="I55" s="81"/>
      <c r="J55" s="9"/>
      <c r="K55" s="167"/>
      <c r="L55" s="170"/>
      <c r="M55" s="167"/>
      <c r="N55" s="113"/>
      <c r="O55" s="168"/>
      <c r="P55" s="169"/>
      <c r="Q55" s="136"/>
      <c r="R55" s="122"/>
      <c r="S55" s="500" t="s">
        <v>248</v>
      </c>
    </row>
    <row r="56" spans="1:19" ht="22.5" customHeight="1">
      <c r="A56" s="496"/>
      <c r="B56" s="467"/>
      <c r="C56" s="74" t="s">
        <v>219</v>
      </c>
      <c r="D56" s="92">
        <v>48.65</v>
      </c>
      <c r="E56" s="108"/>
      <c r="F56" s="63"/>
      <c r="G56" s="74" t="s">
        <v>102</v>
      </c>
      <c r="H56" s="72">
        <v>32.049999999999997</v>
      </c>
      <c r="I56" s="75"/>
      <c r="J56" s="9"/>
      <c r="K56" s="167"/>
      <c r="L56" s="48"/>
      <c r="M56" s="167"/>
      <c r="N56" s="113"/>
      <c r="O56" s="168"/>
      <c r="P56" s="169"/>
      <c r="Q56" s="136"/>
      <c r="R56" s="122"/>
      <c r="S56" s="527"/>
    </row>
    <row r="57" spans="1:19" ht="33.75">
      <c r="A57" s="496"/>
      <c r="B57" s="467"/>
      <c r="C57" s="74" t="s">
        <v>33</v>
      </c>
      <c r="D57" s="92">
        <v>32.200000000000003</v>
      </c>
      <c r="E57" s="75"/>
      <c r="F57" s="63"/>
      <c r="G57" s="74" t="s">
        <v>83</v>
      </c>
      <c r="H57" s="72">
        <v>56.7</v>
      </c>
      <c r="I57" s="81"/>
      <c r="J57" s="9"/>
      <c r="K57" s="167"/>
      <c r="L57" s="170"/>
      <c r="M57" s="167"/>
      <c r="N57" s="113"/>
      <c r="O57" s="168"/>
      <c r="P57" s="169"/>
      <c r="Q57" s="136"/>
      <c r="R57" s="122"/>
      <c r="S57" s="499"/>
    </row>
    <row r="58" spans="1:19" ht="22.5">
      <c r="A58" s="496"/>
      <c r="B58" s="467"/>
      <c r="C58" s="74" t="s">
        <v>287</v>
      </c>
      <c r="D58" s="92">
        <v>732.55</v>
      </c>
      <c r="E58" s="75"/>
      <c r="F58" s="171"/>
      <c r="G58" s="74"/>
      <c r="H58" s="166"/>
      <c r="I58" s="81"/>
      <c r="J58" s="9"/>
      <c r="K58" s="167"/>
      <c r="L58" s="170"/>
      <c r="M58" s="167"/>
      <c r="N58" s="113"/>
      <c r="O58" s="168"/>
      <c r="P58" s="169"/>
      <c r="Q58" s="136"/>
      <c r="R58" s="122"/>
      <c r="S58" s="500" t="s">
        <v>249</v>
      </c>
    </row>
    <row r="59" spans="1:19" ht="22.5" customHeight="1">
      <c r="A59" s="496"/>
      <c r="B59" s="467"/>
      <c r="C59" s="74" t="s">
        <v>34</v>
      </c>
      <c r="D59" s="92">
        <v>90.35</v>
      </c>
      <c r="E59" s="75"/>
      <c r="F59" s="63"/>
      <c r="G59" s="74"/>
      <c r="H59" s="72"/>
      <c r="I59" s="81"/>
      <c r="J59" s="9"/>
      <c r="K59" s="167"/>
      <c r="L59" s="170"/>
      <c r="M59" s="167"/>
      <c r="N59" s="113"/>
      <c r="O59" s="168"/>
      <c r="P59" s="169"/>
      <c r="Q59" s="136"/>
      <c r="R59" s="122"/>
      <c r="S59" s="527"/>
    </row>
    <row r="60" spans="1:19" ht="18">
      <c r="A60" s="496"/>
      <c r="B60" s="467"/>
      <c r="C60" s="74" t="s">
        <v>35</v>
      </c>
      <c r="D60" s="92">
        <v>5.8</v>
      </c>
      <c r="E60" s="75"/>
      <c r="F60" s="63"/>
      <c r="G60" s="74"/>
      <c r="H60" s="72"/>
      <c r="I60" s="81"/>
      <c r="J60" s="9"/>
      <c r="K60" s="167"/>
      <c r="L60" s="170"/>
      <c r="M60" s="167"/>
      <c r="N60" s="113"/>
      <c r="O60" s="168"/>
      <c r="P60" s="169"/>
      <c r="Q60" s="136"/>
      <c r="R60" s="122"/>
      <c r="S60" s="499"/>
    </row>
    <row r="61" spans="1:19" ht="22.5">
      <c r="A61" s="496"/>
      <c r="B61" s="467"/>
      <c r="C61" s="74" t="s">
        <v>28</v>
      </c>
      <c r="D61" s="92">
        <v>13.55</v>
      </c>
      <c r="E61" s="75"/>
      <c r="F61" s="63"/>
      <c r="G61" s="74"/>
      <c r="H61" s="72"/>
      <c r="I61" s="81"/>
      <c r="J61" s="9"/>
      <c r="K61" s="167"/>
      <c r="L61" s="170"/>
      <c r="M61" s="167"/>
      <c r="N61" s="113"/>
      <c r="O61" s="168"/>
      <c r="P61" s="169"/>
      <c r="Q61" s="136"/>
      <c r="R61" s="122"/>
      <c r="S61" s="500" t="s">
        <v>250</v>
      </c>
    </row>
    <row r="62" spans="1:19" ht="45">
      <c r="A62" s="496"/>
      <c r="B62" s="467"/>
      <c r="C62" s="74" t="s">
        <v>36</v>
      </c>
      <c r="D62" s="92">
        <v>20.45</v>
      </c>
      <c r="E62" s="75"/>
      <c r="F62" s="63"/>
      <c r="G62" s="74"/>
      <c r="H62" s="72"/>
      <c r="I62" s="81"/>
      <c r="J62" s="9"/>
      <c r="K62" s="167"/>
      <c r="L62" s="170"/>
      <c r="M62" s="167"/>
      <c r="N62" s="113"/>
      <c r="O62" s="168"/>
      <c r="P62" s="169"/>
      <c r="Q62" s="136"/>
      <c r="R62" s="122"/>
      <c r="S62" s="499"/>
    </row>
    <row r="63" spans="1:19">
      <c r="A63" s="496"/>
      <c r="B63" s="467"/>
      <c r="C63" s="74" t="s">
        <v>114</v>
      </c>
      <c r="D63" s="92">
        <v>21.75</v>
      </c>
      <c r="E63" s="164"/>
      <c r="F63" s="172"/>
      <c r="G63" s="74"/>
      <c r="H63" s="72"/>
      <c r="I63" s="173"/>
      <c r="J63" s="174"/>
      <c r="K63" s="175"/>
      <c r="L63" s="176"/>
      <c r="M63" s="175"/>
      <c r="N63" s="177"/>
      <c r="O63" s="168"/>
      <c r="P63" s="169"/>
      <c r="Q63" s="136"/>
      <c r="R63" s="122"/>
      <c r="S63" s="397"/>
    </row>
    <row r="64" spans="1:19">
      <c r="A64" s="496"/>
      <c r="B64" s="467"/>
      <c r="C64" s="118" t="s">
        <v>37</v>
      </c>
      <c r="D64" s="92">
        <v>66.5</v>
      </c>
      <c r="E64" s="165"/>
      <c r="F64" s="63"/>
      <c r="G64" s="74"/>
      <c r="H64" s="72"/>
      <c r="I64" s="111"/>
      <c r="J64" s="178"/>
      <c r="K64" s="75"/>
      <c r="L64" s="92"/>
      <c r="M64" s="75"/>
      <c r="N64" s="177"/>
      <c r="O64" s="168"/>
      <c r="P64" s="169"/>
      <c r="Q64" s="136"/>
      <c r="R64" s="122"/>
      <c r="S64" s="527" t="s">
        <v>112</v>
      </c>
    </row>
    <row r="65" spans="1:19">
      <c r="A65" s="496"/>
      <c r="B65" s="467"/>
      <c r="C65" s="75" t="s">
        <v>38</v>
      </c>
      <c r="D65" s="92">
        <v>90.9</v>
      </c>
      <c r="E65" s="75"/>
      <c r="F65" s="63"/>
      <c r="G65" s="74"/>
      <c r="H65" s="72"/>
      <c r="I65" s="111"/>
      <c r="J65" s="178"/>
      <c r="K65" s="75"/>
      <c r="L65" s="92"/>
      <c r="M65" s="75"/>
      <c r="N65" s="177"/>
      <c r="O65" s="168"/>
      <c r="P65" s="169"/>
      <c r="Q65" s="136"/>
      <c r="R65" s="122"/>
      <c r="S65" s="527"/>
    </row>
    <row r="66" spans="1:19" ht="23.25" thickBot="1">
      <c r="A66" s="496"/>
      <c r="B66" s="467"/>
      <c r="C66" s="179" t="s">
        <v>39</v>
      </c>
      <c r="D66" s="180">
        <v>10.95</v>
      </c>
      <c r="E66" s="75"/>
      <c r="F66" s="63"/>
      <c r="G66" s="118"/>
      <c r="H66" s="64"/>
      <c r="I66" s="111"/>
      <c r="J66" s="178"/>
      <c r="K66" s="75"/>
      <c r="L66" s="92"/>
      <c r="M66" s="75"/>
      <c r="N66" s="177"/>
      <c r="O66" s="168"/>
      <c r="P66" s="169"/>
      <c r="Q66" s="337"/>
      <c r="R66" s="122"/>
      <c r="S66" s="527"/>
    </row>
    <row r="67" spans="1:19" s="33" customFormat="1" ht="15.75" thickBot="1">
      <c r="A67" s="497"/>
      <c r="B67" s="552"/>
      <c r="C67" s="84" t="s">
        <v>181</v>
      </c>
      <c r="D67" s="101">
        <f>SUM(D54:D66)</f>
        <v>1309.0999999999999</v>
      </c>
      <c r="E67" s="84"/>
      <c r="F67" s="101">
        <f>SUM(F54:F66)</f>
        <v>28</v>
      </c>
      <c r="G67" s="84"/>
      <c r="H67" s="85">
        <f>SUM(H53:H66)</f>
        <v>204.64999999999998</v>
      </c>
      <c r="I67" s="248"/>
      <c r="J67" s="285">
        <f>SUM(J53:J66)</f>
        <v>0</v>
      </c>
      <c r="K67" s="84"/>
      <c r="L67" s="101">
        <f>SUM(L53:L66)</f>
        <v>10.81</v>
      </c>
      <c r="M67" s="84"/>
      <c r="N67" s="88">
        <f>SUM(N53:N66)</f>
        <v>0</v>
      </c>
      <c r="O67" s="126">
        <f>SUM(O53:O66)</f>
        <v>1100</v>
      </c>
      <c r="P67" s="138">
        <f>SUM(P53:P66)</f>
        <v>500</v>
      </c>
      <c r="Q67" s="138">
        <f>SUM(Q53:Q66)</f>
        <v>500</v>
      </c>
      <c r="R67" s="138">
        <f>SUM(R53:R66)</f>
        <v>0</v>
      </c>
      <c r="S67" s="361"/>
    </row>
    <row r="68" spans="1:19" ht="24.75" customHeight="1" thickBot="1">
      <c r="A68" s="502">
        <v>7</v>
      </c>
      <c r="B68" s="467" t="s">
        <v>40</v>
      </c>
      <c r="C68" s="469" t="s">
        <v>41</v>
      </c>
      <c r="D68" s="470"/>
      <c r="E68" s="471"/>
      <c r="F68" s="472"/>
      <c r="G68" s="472"/>
      <c r="H68" s="472"/>
      <c r="I68" s="472"/>
      <c r="J68" s="472"/>
      <c r="K68" s="472"/>
      <c r="L68" s="472"/>
      <c r="M68" s="472"/>
      <c r="N68" s="473"/>
      <c r="O68" s="542"/>
      <c r="P68" s="543"/>
      <c r="Q68" s="543"/>
      <c r="R68" s="544"/>
      <c r="S68" s="362" t="s">
        <v>106</v>
      </c>
    </row>
    <row r="69" spans="1:19" ht="22.5">
      <c r="A69" s="502"/>
      <c r="B69" s="467"/>
      <c r="C69" s="193" t="s">
        <v>42</v>
      </c>
      <c r="D69" s="28">
        <v>33</v>
      </c>
      <c r="E69" s="196"/>
      <c r="F69" s="59"/>
      <c r="G69" s="193" t="s">
        <v>120</v>
      </c>
      <c r="H69" s="185">
        <v>12.79</v>
      </c>
      <c r="I69" s="143"/>
      <c r="J69" s="9"/>
      <c r="K69" s="143" t="s">
        <v>59</v>
      </c>
      <c r="L69" s="9">
        <v>8.7799999999999994</v>
      </c>
      <c r="M69" s="198"/>
      <c r="N69" s="197"/>
      <c r="O69" s="187">
        <v>350</v>
      </c>
      <c r="P69" s="184"/>
      <c r="Q69" s="60"/>
      <c r="R69" s="60"/>
      <c r="S69" s="393"/>
    </row>
    <row r="70" spans="1:19" ht="33.75">
      <c r="A70" s="502"/>
      <c r="B70" s="467"/>
      <c r="C70" s="193" t="s">
        <v>43</v>
      </c>
      <c r="D70" s="28">
        <v>14</v>
      </c>
      <c r="E70" s="196"/>
      <c r="F70" s="195"/>
      <c r="G70" s="193" t="s">
        <v>119</v>
      </c>
      <c r="H70" s="185">
        <v>4.18</v>
      </c>
      <c r="I70" s="143"/>
      <c r="J70" s="9"/>
      <c r="K70" s="143"/>
      <c r="L70" s="9"/>
      <c r="M70" s="198"/>
      <c r="N70" s="197"/>
      <c r="O70" s="28"/>
      <c r="P70" s="184"/>
      <c r="Q70" s="60"/>
      <c r="R70" s="60"/>
      <c r="S70" s="393" t="s">
        <v>283</v>
      </c>
    </row>
    <row r="71" spans="1:19" ht="20.25" customHeight="1" thickBot="1">
      <c r="A71" s="502"/>
      <c r="B71" s="467"/>
      <c r="C71" s="193" t="s">
        <v>44</v>
      </c>
      <c r="D71" s="28">
        <v>131.19999999999999</v>
      </c>
      <c r="E71" s="196"/>
      <c r="F71" s="195"/>
      <c r="G71" s="193"/>
      <c r="H71" s="185"/>
      <c r="I71" s="143"/>
      <c r="J71" s="9"/>
      <c r="K71" s="143"/>
      <c r="L71" s="9"/>
      <c r="M71" s="198"/>
      <c r="N71" s="197"/>
      <c r="O71" s="28"/>
      <c r="P71" s="184"/>
      <c r="Q71" s="60"/>
      <c r="R71" s="60"/>
      <c r="S71" s="402"/>
    </row>
    <row r="72" spans="1:19" ht="23.25" thickBot="1">
      <c r="A72" s="502"/>
      <c r="B72" s="467"/>
      <c r="C72" s="193" t="s">
        <v>114</v>
      </c>
      <c r="D72" s="28">
        <v>10.71</v>
      </c>
      <c r="E72" s="196"/>
      <c r="F72" s="195"/>
      <c r="G72" s="193"/>
      <c r="H72" s="185"/>
      <c r="I72" s="143"/>
      <c r="J72" s="9"/>
      <c r="K72" s="143"/>
      <c r="L72" s="9"/>
      <c r="M72" s="198"/>
      <c r="N72" s="197"/>
      <c r="O72" s="28"/>
      <c r="P72" s="184"/>
      <c r="Q72" s="60"/>
      <c r="R72" s="60"/>
      <c r="S72" s="408" t="s">
        <v>105</v>
      </c>
    </row>
    <row r="73" spans="1:19" ht="34.5" thickBot="1">
      <c r="A73" s="502"/>
      <c r="B73" s="467"/>
      <c r="C73" s="193" t="s">
        <v>200</v>
      </c>
      <c r="D73" s="28">
        <v>2.82</v>
      </c>
      <c r="E73" s="196"/>
      <c r="F73" s="195"/>
      <c r="G73" s="193"/>
      <c r="H73" s="185"/>
      <c r="I73" s="143"/>
      <c r="J73" s="9"/>
      <c r="K73" s="143"/>
      <c r="L73" s="9"/>
      <c r="M73" s="198"/>
      <c r="N73" s="197"/>
      <c r="O73" s="28"/>
      <c r="P73" s="184"/>
      <c r="Q73" s="60"/>
      <c r="R73" s="60"/>
      <c r="S73" s="408"/>
    </row>
    <row r="74" spans="1:19" s="36" customFormat="1" ht="15.75" thickBot="1">
      <c r="A74" s="503"/>
      <c r="B74" s="468"/>
      <c r="C74" s="194" t="s">
        <v>181</v>
      </c>
      <c r="D74" s="190">
        <f>SUM(D69:D73)</f>
        <v>191.73</v>
      </c>
      <c r="E74" s="194"/>
      <c r="F74" s="190">
        <f>SUM(F69:F73)</f>
        <v>0</v>
      </c>
      <c r="G74" s="194"/>
      <c r="H74" s="191">
        <f>SUM(H69:H73)</f>
        <v>16.97</v>
      </c>
      <c r="I74" s="321"/>
      <c r="J74" s="13"/>
      <c r="K74" s="265"/>
      <c r="L74" s="244">
        <f>SUM(L69:L73)</f>
        <v>8.7799999999999994</v>
      </c>
      <c r="M74" s="194"/>
      <c r="N74" s="192">
        <f>SUM(N68:N73)</f>
        <v>0</v>
      </c>
      <c r="O74" s="190">
        <f>SUM(O68:O73)</f>
        <v>350</v>
      </c>
      <c r="P74" s="191">
        <f>SUM(P68:P73)</f>
        <v>0</v>
      </c>
      <c r="Q74" s="189">
        <f>SUM(Q68:Q73)</f>
        <v>0</v>
      </c>
      <c r="R74" s="189">
        <f>SUM(R68:R73)</f>
        <v>0</v>
      </c>
      <c r="S74" s="418"/>
    </row>
    <row r="75" spans="1:19" ht="18.75" customHeight="1" thickBot="1">
      <c r="A75" s="501">
        <v>8</v>
      </c>
      <c r="B75" s="466" t="s">
        <v>75</v>
      </c>
      <c r="C75" s="469" t="s">
        <v>3</v>
      </c>
      <c r="D75" s="470"/>
      <c r="E75" s="471"/>
      <c r="F75" s="472"/>
      <c r="G75" s="472"/>
      <c r="H75" s="472"/>
      <c r="I75" s="472"/>
      <c r="J75" s="472"/>
      <c r="K75" s="472"/>
      <c r="L75" s="472"/>
      <c r="M75" s="472"/>
      <c r="N75" s="473"/>
      <c r="O75" s="474"/>
      <c r="P75" s="475"/>
      <c r="Q75" s="475"/>
      <c r="R75" s="476"/>
      <c r="S75" s="368" t="s">
        <v>108</v>
      </c>
    </row>
    <row r="76" spans="1:19" ht="22.5">
      <c r="A76" s="502"/>
      <c r="B76" s="467"/>
      <c r="C76" s="207" t="s">
        <v>55</v>
      </c>
      <c r="D76" s="439">
        <v>4.55</v>
      </c>
      <c r="E76" s="196"/>
      <c r="F76" s="195"/>
      <c r="G76" s="445"/>
      <c r="H76" s="195"/>
      <c r="I76" s="260"/>
      <c r="J76" s="261"/>
      <c r="K76" s="143"/>
      <c r="L76" s="124"/>
      <c r="M76" s="198" t="s">
        <v>59</v>
      </c>
      <c r="N76" s="197">
        <v>4.55</v>
      </c>
      <c r="O76" s="128">
        <v>500</v>
      </c>
      <c r="P76" s="130">
        <v>300</v>
      </c>
      <c r="Q76" s="264"/>
      <c r="R76" s="45"/>
      <c r="S76" s="364"/>
    </row>
    <row r="77" spans="1:19" ht="22.5">
      <c r="A77" s="502"/>
      <c r="B77" s="467"/>
      <c r="C77" s="445" t="s">
        <v>76</v>
      </c>
      <c r="D77" s="439">
        <v>9.51</v>
      </c>
      <c r="E77" s="196"/>
      <c r="F77" s="195"/>
      <c r="G77" s="445" t="s">
        <v>66</v>
      </c>
      <c r="H77" s="439">
        <v>18.29</v>
      </c>
      <c r="I77" s="260"/>
      <c r="J77" s="261"/>
      <c r="K77" s="143"/>
      <c r="L77" s="124"/>
      <c r="M77" s="198"/>
      <c r="N77" s="197"/>
      <c r="O77" s="262"/>
      <c r="P77" s="263"/>
      <c r="Q77" s="261"/>
      <c r="R77" s="6"/>
      <c r="S77" s="448" t="s">
        <v>259</v>
      </c>
    </row>
    <row r="78" spans="1:19" ht="22.5">
      <c r="A78" s="502"/>
      <c r="B78" s="467"/>
      <c r="C78" s="445" t="s">
        <v>67</v>
      </c>
      <c r="D78" s="439">
        <v>32.17</v>
      </c>
      <c r="E78" s="196"/>
      <c r="F78" s="195"/>
      <c r="G78" s="445" t="s">
        <v>42</v>
      </c>
      <c r="H78" s="439">
        <v>79.47</v>
      </c>
      <c r="I78" s="260"/>
      <c r="J78" s="261"/>
      <c r="K78" s="143"/>
      <c r="L78" s="124"/>
      <c r="M78" s="198"/>
      <c r="N78" s="197"/>
      <c r="O78" s="262"/>
      <c r="P78" s="263"/>
      <c r="Q78" s="261"/>
      <c r="R78" s="6"/>
      <c r="S78" s="435"/>
    </row>
    <row r="79" spans="1:19" ht="22.5">
      <c r="A79" s="502"/>
      <c r="B79" s="467"/>
      <c r="C79" s="445" t="s">
        <v>93</v>
      </c>
      <c r="D79" s="439">
        <v>7.86</v>
      </c>
      <c r="E79" s="196"/>
      <c r="F79" s="195"/>
      <c r="G79" s="445" t="s">
        <v>129</v>
      </c>
      <c r="H79" s="439">
        <v>74.709999999999994</v>
      </c>
      <c r="I79" s="260"/>
      <c r="J79" s="261"/>
      <c r="K79" s="143"/>
      <c r="L79" s="124"/>
      <c r="M79" s="198"/>
      <c r="N79" s="197"/>
      <c r="O79" s="262"/>
      <c r="P79" s="263"/>
      <c r="Q79" s="261"/>
      <c r="R79" s="6"/>
      <c r="S79" s="373"/>
    </row>
    <row r="80" spans="1:19" ht="22.5">
      <c r="A80" s="502"/>
      <c r="B80" s="467"/>
      <c r="C80" s="445" t="s">
        <v>63</v>
      </c>
      <c r="D80" s="439">
        <v>39.85</v>
      </c>
      <c r="E80" s="196"/>
      <c r="F80" s="195"/>
      <c r="G80" s="445" t="s">
        <v>161</v>
      </c>
      <c r="H80" s="439">
        <v>1.55</v>
      </c>
      <c r="I80" s="260"/>
      <c r="J80" s="261"/>
      <c r="K80" s="143"/>
      <c r="L80" s="124"/>
      <c r="M80" s="198"/>
      <c r="N80" s="197"/>
      <c r="O80" s="262"/>
      <c r="P80" s="263"/>
      <c r="Q80" s="261"/>
      <c r="R80" s="6"/>
      <c r="S80" s="490" t="s">
        <v>105</v>
      </c>
    </row>
    <row r="81" spans="1:19" ht="23.25" thickBot="1">
      <c r="A81" s="502"/>
      <c r="B81" s="467"/>
      <c r="C81" s="259" t="s">
        <v>60</v>
      </c>
      <c r="D81" s="439">
        <v>194.87</v>
      </c>
      <c r="E81" s="196"/>
      <c r="F81" s="195"/>
      <c r="G81" s="445"/>
      <c r="H81" s="439"/>
      <c r="I81" s="260"/>
      <c r="J81" s="261"/>
      <c r="K81" s="143"/>
      <c r="L81" s="124"/>
      <c r="M81" s="198"/>
      <c r="N81" s="197"/>
      <c r="O81" s="262"/>
      <c r="P81" s="263"/>
      <c r="Q81" s="261"/>
      <c r="R81" s="6"/>
      <c r="S81" s="490"/>
    </row>
    <row r="82" spans="1:19" ht="15.75" thickBot="1">
      <c r="A82" s="503"/>
      <c r="B82" s="468"/>
      <c r="C82" s="194" t="s">
        <v>181</v>
      </c>
      <c r="D82" s="190">
        <f>SUM(D76:D81)</f>
        <v>288.81</v>
      </c>
      <c r="E82" s="194"/>
      <c r="F82" s="190">
        <f>SUM(F75:F81)</f>
        <v>0</v>
      </c>
      <c r="G82" s="194"/>
      <c r="H82" s="190">
        <f>SUM(H77:H81)</f>
        <v>174.01999999999998</v>
      </c>
      <c r="I82" s="266"/>
      <c r="J82" s="126">
        <f>SUM(J75:J81)</f>
        <v>0</v>
      </c>
      <c r="K82" s="248"/>
      <c r="L82" s="244">
        <f>SUM(L75:L81)</f>
        <v>0</v>
      </c>
      <c r="M82" s="194"/>
      <c r="N82" s="192">
        <f>SUM(N75:N81)</f>
        <v>4.55</v>
      </c>
      <c r="O82" s="159">
        <f>SUM(O75:O81)</f>
        <v>500</v>
      </c>
      <c r="P82" s="138">
        <f>SUM(P75:P81)</f>
        <v>300</v>
      </c>
      <c r="Q82" s="159">
        <f>SUM(Q75:Q81)</f>
        <v>0</v>
      </c>
      <c r="R82" s="138">
        <f>SUM(R75:R81)</f>
        <v>0</v>
      </c>
      <c r="S82" s="369"/>
    </row>
    <row r="83" spans="1:19" ht="17.25" customHeight="1" thickBot="1">
      <c r="A83" s="501">
        <v>9</v>
      </c>
      <c r="B83" s="466" t="s">
        <v>78</v>
      </c>
      <c r="C83" s="469" t="s">
        <v>3</v>
      </c>
      <c r="D83" s="470"/>
      <c r="E83" s="471"/>
      <c r="F83" s="472"/>
      <c r="G83" s="472"/>
      <c r="H83" s="472"/>
      <c r="I83" s="472"/>
      <c r="J83" s="472"/>
      <c r="K83" s="472"/>
      <c r="L83" s="472"/>
      <c r="M83" s="472"/>
      <c r="N83" s="473"/>
      <c r="O83" s="474"/>
      <c r="P83" s="475"/>
      <c r="Q83" s="475"/>
      <c r="R83" s="476"/>
      <c r="S83" s="437" t="s">
        <v>243</v>
      </c>
    </row>
    <row r="84" spans="1:19" ht="22.5">
      <c r="A84" s="502"/>
      <c r="B84" s="467"/>
      <c r="C84" s="207" t="s">
        <v>5</v>
      </c>
      <c r="D84" s="185">
        <v>17.12</v>
      </c>
      <c r="E84" s="196"/>
      <c r="F84" s="51"/>
      <c r="G84" s="61" t="s">
        <v>130</v>
      </c>
      <c r="H84" s="269">
        <v>89.42</v>
      </c>
      <c r="I84" s="317" t="s">
        <v>135</v>
      </c>
      <c r="J84" s="242">
        <v>14.91</v>
      </c>
      <c r="K84" s="139"/>
      <c r="L84" s="238"/>
      <c r="M84" s="12" t="s">
        <v>59</v>
      </c>
      <c r="N84" s="197">
        <v>3.35</v>
      </c>
      <c r="O84" s="128">
        <v>1500</v>
      </c>
      <c r="P84" s="130">
        <v>500</v>
      </c>
      <c r="Q84" s="258"/>
      <c r="R84" s="258"/>
      <c r="S84" s="400" t="s">
        <v>260</v>
      </c>
    </row>
    <row r="85" spans="1:19">
      <c r="A85" s="502"/>
      <c r="B85" s="467"/>
      <c r="C85" s="445" t="s">
        <v>162</v>
      </c>
      <c r="D85" s="185">
        <v>1</v>
      </c>
      <c r="E85" s="196"/>
      <c r="F85" s="51"/>
      <c r="G85" s="60" t="s">
        <v>120</v>
      </c>
      <c r="H85" s="185">
        <v>20.170000000000002</v>
      </c>
      <c r="I85" s="69"/>
      <c r="J85" s="221"/>
      <c r="K85" s="139"/>
      <c r="L85" s="238"/>
      <c r="M85" s="50"/>
      <c r="N85" s="197"/>
      <c r="O85" s="125"/>
      <c r="P85" s="254"/>
      <c r="Q85" s="68"/>
      <c r="R85" s="68"/>
      <c r="S85" s="443"/>
    </row>
    <row r="86" spans="1:19" ht="22.5">
      <c r="A86" s="502"/>
      <c r="B86" s="467"/>
      <c r="C86" s="445" t="s">
        <v>46</v>
      </c>
      <c r="D86" s="185">
        <v>142.16999999999999</v>
      </c>
      <c r="E86" s="196"/>
      <c r="F86" s="51"/>
      <c r="G86" s="60" t="s">
        <v>70</v>
      </c>
      <c r="H86" s="185">
        <v>11</v>
      </c>
      <c r="I86" s="69"/>
      <c r="J86" s="221"/>
      <c r="K86" s="139"/>
      <c r="L86" s="238"/>
      <c r="M86" s="186"/>
      <c r="N86" s="197"/>
      <c r="O86" s="125"/>
      <c r="P86" s="254"/>
      <c r="Q86" s="68"/>
      <c r="R86" s="68"/>
      <c r="S86" s="443" t="s">
        <v>265</v>
      </c>
    </row>
    <row r="87" spans="1:19" ht="22.5">
      <c r="A87" s="502"/>
      <c r="B87" s="467"/>
      <c r="C87" s="445" t="s">
        <v>64</v>
      </c>
      <c r="D87" s="185">
        <v>57.18</v>
      </c>
      <c r="E87" s="196"/>
      <c r="F87" s="51"/>
      <c r="G87" s="60" t="s">
        <v>163</v>
      </c>
      <c r="H87" s="185">
        <v>2.63</v>
      </c>
      <c r="I87" s="69"/>
      <c r="J87" s="221"/>
      <c r="K87" s="139"/>
      <c r="L87" s="238"/>
      <c r="M87" s="186"/>
      <c r="N87" s="197"/>
      <c r="O87" s="125"/>
      <c r="P87" s="254"/>
      <c r="Q87" s="68"/>
      <c r="R87" s="68"/>
      <c r="S87" s="448"/>
    </row>
    <row r="88" spans="1:19" ht="22.5">
      <c r="A88" s="502"/>
      <c r="B88" s="467"/>
      <c r="C88" s="445" t="s">
        <v>223</v>
      </c>
      <c r="D88" s="185">
        <v>38.340000000000003</v>
      </c>
      <c r="E88" s="196"/>
      <c r="F88" s="51"/>
      <c r="G88" s="60" t="s">
        <v>93</v>
      </c>
      <c r="H88" s="185">
        <v>6.49</v>
      </c>
      <c r="I88" s="69"/>
      <c r="J88" s="221"/>
      <c r="K88" s="139"/>
      <c r="L88" s="238"/>
      <c r="M88" s="186"/>
      <c r="N88" s="197"/>
      <c r="O88" s="125"/>
      <c r="P88" s="254"/>
      <c r="Q88" s="68"/>
      <c r="R88" s="68"/>
      <c r="S88" s="448"/>
    </row>
    <row r="89" spans="1:19" ht="33.75">
      <c r="A89" s="502"/>
      <c r="B89" s="467"/>
      <c r="C89" s="445" t="s">
        <v>138</v>
      </c>
      <c r="D89" s="185">
        <v>6.9</v>
      </c>
      <c r="E89" s="196"/>
      <c r="F89" s="51"/>
      <c r="G89" s="60" t="s">
        <v>133</v>
      </c>
      <c r="H89" s="185">
        <v>7.18</v>
      </c>
      <c r="I89" s="69"/>
      <c r="J89" s="221"/>
      <c r="K89" s="139"/>
      <c r="L89" s="238"/>
      <c r="M89" s="186"/>
      <c r="N89" s="197"/>
      <c r="O89" s="125"/>
      <c r="P89" s="254"/>
      <c r="Q89" s="68"/>
      <c r="R89" s="68"/>
      <c r="S89" s="441"/>
    </row>
    <row r="90" spans="1:19" ht="22.5">
      <c r="A90" s="502"/>
      <c r="B90" s="467"/>
      <c r="C90" s="445" t="s">
        <v>79</v>
      </c>
      <c r="D90" s="185">
        <v>7.79</v>
      </c>
      <c r="E90" s="196"/>
      <c r="F90" s="51"/>
      <c r="G90" s="203" t="s">
        <v>136</v>
      </c>
      <c r="H90" s="185">
        <v>5.24</v>
      </c>
      <c r="I90" s="69"/>
      <c r="J90" s="221"/>
      <c r="K90" s="139"/>
      <c r="L90" s="238"/>
      <c r="M90" s="186"/>
      <c r="N90" s="197"/>
      <c r="O90" s="125"/>
      <c r="P90" s="254"/>
      <c r="Q90" s="68"/>
      <c r="R90" s="68"/>
      <c r="S90" s="477" t="s">
        <v>105</v>
      </c>
    </row>
    <row r="91" spans="1:19" ht="22.5">
      <c r="A91" s="502"/>
      <c r="B91" s="467"/>
      <c r="C91" s="445" t="s">
        <v>60</v>
      </c>
      <c r="D91" s="185">
        <v>303.13</v>
      </c>
      <c r="E91" s="196"/>
      <c r="F91" s="51"/>
      <c r="G91" s="60" t="s">
        <v>39</v>
      </c>
      <c r="H91" s="185">
        <v>24.58</v>
      </c>
      <c r="I91" s="69"/>
      <c r="J91" s="221"/>
      <c r="K91" s="139"/>
      <c r="L91" s="238"/>
      <c r="M91" s="186"/>
      <c r="N91" s="197"/>
      <c r="O91" s="125"/>
      <c r="P91" s="254"/>
      <c r="Q91" s="68"/>
      <c r="R91" s="68"/>
      <c r="S91" s="478"/>
    </row>
    <row r="92" spans="1:19" ht="23.25" thickBot="1">
      <c r="A92" s="502"/>
      <c r="B92" s="467"/>
      <c r="C92" s="438" t="s">
        <v>137</v>
      </c>
      <c r="D92" s="269">
        <v>66.22</v>
      </c>
      <c r="E92" s="196"/>
      <c r="F92" s="51"/>
      <c r="G92" s="50"/>
      <c r="H92" s="440"/>
      <c r="I92" s="69"/>
      <c r="J92" s="221"/>
      <c r="K92" s="139"/>
      <c r="L92" s="238"/>
      <c r="M92" s="270"/>
      <c r="N92" s="197"/>
      <c r="O92" s="125"/>
      <c r="P92" s="254"/>
      <c r="Q92" s="68"/>
      <c r="R92" s="68"/>
      <c r="S92" s="409"/>
    </row>
    <row r="93" spans="1:19" ht="15.75" thickBot="1">
      <c r="A93" s="503"/>
      <c r="B93" s="468"/>
      <c r="C93" s="194" t="s">
        <v>181</v>
      </c>
      <c r="D93" s="190">
        <f>SUM(D84:D92)</f>
        <v>639.85</v>
      </c>
      <c r="E93" s="194"/>
      <c r="F93" s="191">
        <f>SUM(F83:F92)</f>
        <v>0</v>
      </c>
      <c r="G93" s="189"/>
      <c r="H93" s="188">
        <f>SUM(H84:H92)</f>
        <v>166.71000000000004</v>
      </c>
      <c r="I93" s="138"/>
      <c r="J93" s="159">
        <f>SUM(J83:J92)</f>
        <v>14.91</v>
      </c>
      <c r="K93" s="271"/>
      <c r="L93" s="244">
        <f>SUM(L83:L92)</f>
        <v>0</v>
      </c>
      <c r="M93" s="189"/>
      <c r="N93" s="245">
        <f>SUM(N83:N92)</f>
        <v>3.35</v>
      </c>
      <c r="O93" s="159">
        <f>SUM(O83:O92)</f>
        <v>1500</v>
      </c>
      <c r="P93" s="138">
        <f>SUM(P83:P92)</f>
        <v>500</v>
      </c>
      <c r="Q93" s="126">
        <f>SUM(Q83:Q92)</f>
        <v>0</v>
      </c>
      <c r="R93" s="126">
        <f>SUM(R83:R92)</f>
        <v>0</v>
      </c>
      <c r="S93" s="410"/>
    </row>
    <row r="94" spans="1:19" s="11" customFormat="1" ht="24.75" customHeight="1" thickBot="1">
      <c r="A94" s="508" t="s">
        <v>69</v>
      </c>
      <c r="B94" s="509"/>
      <c r="C94" s="509"/>
      <c r="D94" s="509"/>
      <c r="E94" s="509"/>
      <c r="F94" s="509"/>
      <c r="G94" s="509"/>
      <c r="H94" s="509"/>
      <c r="I94" s="509"/>
      <c r="J94" s="509"/>
      <c r="K94" s="509"/>
      <c r="L94" s="509"/>
      <c r="M94" s="509"/>
      <c r="N94" s="509"/>
      <c r="O94" s="509"/>
      <c r="P94" s="509"/>
      <c r="Q94" s="509"/>
      <c r="R94" s="509"/>
      <c r="S94" s="510"/>
    </row>
    <row r="95" spans="1:19" ht="48" customHeight="1" thickBot="1">
      <c r="A95" s="495" t="s">
        <v>0</v>
      </c>
      <c r="B95" s="495" t="s">
        <v>207</v>
      </c>
      <c r="C95" s="521" t="s">
        <v>233</v>
      </c>
      <c r="D95" s="522"/>
      <c r="E95" s="525" t="s">
        <v>214</v>
      </c>
      <c r="F95" s="526"/>
      <c r="G95" s="525" t="s">
        <v>210</v>
      </c>
      <c r="H95" s="526"/>
      <c r="I95" s="540" t="s">
        <v>209</v>
      </c>
      <c r="J95" s="541"/>
      <c r="K95" s="532" t="s">
        <v>215</v>
      </c>
      <c r="L95" s="532"/>
      <c r="M95" s="532" t="s">
        <v>212</v>
      </c>
      <c r="N95" s="533"/>
      <c r="O95" s="65" t="s">
        <v>110</v>
      </c>
      <c r="P95" s="237" t="s">
        <v>142</v>
      </c>
      <c r="Q95" s="237" t="s">
        <v>143</v>
      </c>
      <c r="R95" s="237" t="s">
        <v>145</v>
      </c>
      <c r="S95" s="523" t="s">
        <v>241</v>
      </c>
    </row>
    <row r="96" spans="1:19" ht="36.75" customHeight="1" thickBot="1">
      <c r="A96" s="497"/>
      <c r="B96" s="497"/>
      <c r="C96" s="71" t="s">
        <v>206</v>
      </c>
      <c r="D96" s="358" t="s">
        <v>216</v>
      </c>
      <c r="E96" s="71" t="s">
        <v>206</v>
      </c>
      <c r="F96" s="358" t="s">
        <v>216</v>
      </c>
      <c r="G96" s="71" t="s">
        <v>206</v>
      </c>
      <c r="H96" s="358" t="s">
        <v>216</v>
      </c>
      <c r="I96" s="71" t="s">
        <v>206</v>
      </c>
      <c r="J96" s="358" t="s">
        <v>216</v>
      </c>
      <c r="K96" s="71" t="s">
        <v>206</v>
      </c>
      <c r="L96" s="358" t="s">
        <v>216</v>
      </c>
      <c r="M96" s="71" t="s">
        <v>206</v>
      </c>
      <c r="N96" s="358" t="s">
        <v>216</v>
      </c>
      <c r="O96" s="358" t="s">
        <v>216</v>
      </c>
      <c r="P96" s="358" t="s">
        <v>216</v>
      </c>
      <c r="Q96" s="358" t="s">
        <v>216</v>
      </c>
      <c r="R96" s="358" t="s">
        <v>216</v>
      </c>
      <c r="S96" s="524"/>
    </row>
    <row r="97" spans="1:19" ht="21.75" customHeight="1" thickBot="1">
      <c r="A97" s="502">
        <v>10</v>
      </c>
      <c r="B97" s="505" t="s">
        <v>295</v>
      </c>
      <c r="C97" s="469" t="s">
        <v>41</v>
      </c>
      <c r="D97" s="470"/>
      <c r="E97" s="492"/>
      <c r="F97" s="493"/>
      <c r="G97" s="493"/>
      <c r="H97" s="493"/>
      <c r="I97" s="493"/>
      <c r="J97" s="493"/>
      <c r="K97" s="493"/>
      <c r="L97" s="493"/>
      <c r="M97" s="493"/>
      <c r="N97" s="494"/>
      <c r="O97" s="243"/>
      <c r="P97" s="199"/>
      <c r="Q97" s="10"/>
      <c r="R97" s="15"/>
      <c r="S97" s="368"/>
    </row>
    <row r="98" spans="1:19" ht="33.75">
      <c r="A98" s="502"/>
      <c r="B98" s="505"/>
      <c r="C98" s="207" t="s">
        <v>158</v>
      </c>
      <c r="D98" s="28">
        <v>8.91</v>
      </c>
      <c r="E98" s="196" t="s">
        <v>122</v>
      </c>
      <c r="F98" s="195">
        <v>20.77</v>
      </c>
      <c r="G98" s="193" t="s">
        <v>149</v>
      </c>
      <c r="H98" s="28">
        <v>115.17</v>
      </c>
      <c r="I98" s="142"/>
      <c r="J98" s="68"/>
      <c r="K98" s="111" t="s">
        <v>160</v>
      </c>
      <c r="L98" s="119">
        <v>7.41</v>
      </c>
      <c r="M98" s="196" t="s">
        <v>147</v>
      </c>
      <c r="N98" s="213">
        <v>124.73</v>
      </c>
      <c r="O98" s="415">
        <v>1000</v>
      </c>
      <c r="P98" s="37">
        <v>300</v>
      </c>
      <c r="Q98" s="38"/>
      <c r="R98" s="16"/>
      <c r="S98" s="363" t="s">
        <v>296</v>
      </c>
    </row>
    <row r="99" spans="1:19" ht="24" customHeight="1">
      <c r="A99" s="502"/>
      <c r="B99" s="505"/>
      <c r="C99" s="461" t="s">
        <v>70</v>
      </c>
      <c r="D99" s="439">
        <v>147</v>
      </c>
      <c r="E99" s="517" t="s">
        <v>123</v>
      </c>
      <c r="F99" s="519">
        <v>4.01</v>
      </c>
      <c r="G99" s="461" t="s">
        <v>124</v>
      </c>
      <c r="H99" s="439">
        <v>9.2899999999999991</v>
      </c>
      <c r="I99" s="142"/>
      <c r="J99" s="68"/>
      <c r="K99" s="111" t="s">
        <v>59</v>
      </c>
      <c r="L99" s="119">
        <v>4.13</v>
      </c>
      <c r="M99" s="196"/>
      <c r="N99" s="213"/>
      <c r="O99" s="42"/>
      <c r="P99" s="43"/>
      <c r="Q99" s="39"/>
      <c r="R99" s="35"/>
      <c r="S99" s="397"/>
    </row>
    <row r="100" spans="1:19" ht="22.5">
      <c r="A100" s="502"/>
      <c r="B100" s="505"/>
      <c r="C100" s="461" t="s">
        <v>292</v>
      </c>
      <c r="D100" s="439">
        <f>SUM(91.73+27.25)</f>
        <v>118.98</v>
      </c>
      <c r="E100" s="518"/>
      <c r="F100" s="520"/>
      <c r="G100" s="461" t="s">
        <v>293</v>
      </c>
      <c r="H100" s="439">
        <v>39.28</v>
      </c>
      <c r="I100" s="142"/>
      <c r="J100" s="68"/>
      <c r="K100" s="111"/>
      <c r="L100" s="119"/>
      <c r="M100" s="196"/>
      <c r="N100" s="213"/>
      <c r="O100" s="42"/>
      <c r="P100" s="44"/>
      <c r="Q100" s="40"/>
      <c r="R100" s="6"/>
      <c r="S100" s="394" t="s">
        <v>297</v>
      </c>
    </row>
    <row r="101" spans="1:19" ht="22.5">
      <c r="A101" s="502"/>
      <c r="B101" s="505"/>
      <c r="C101" s="461" t="s">
        <v>288</v>
      </c>
      <c r="D101" s="439">
        <f>SUM(391.15+149.12)</f>
        <v>540.27</v>
      </c>
      <c r="E101" s="196"/>
      <c r="F101" s="195"/>
      <c r="G101" s="461" t="s">
        <v>125</v>
      </c>
      <c r="H101" s="439">
        <v>24.520000000000003</v>
      </c>
      <c r="I101" s="142"/>
      <c r="J101" s="68"/>
      <c r="K101" s="111"/>
      <c r="L101" s="119"/>
      <c r="M101" s="196"/>
      <c r="N101" s="213"/>
      <c r="O101" s="42"/>
      <c r="P101" s="44"/>
      <c r="Q101" s="40"/>
      <c r="R101" s="6"/>
      <c r="S101" s="397" t="s">
        <v>257</v>
      </c>
    </row>
    <row r="102" spans="1:19" ht="24" customHeight="1">
      <c r="A102" s="502"/>
      <c r="B102" s="505"/>
      <c r="C102" s="461" t="s">
        <v>294</v>
      </c>
      <c r="D102" s="439">
        <f>SUM(86.18+23.5)</f>
        <v>109.68</v>
      </c>
      <c r="E102" s="196"/>
      <c r="F102" s="195"/>
      <c r="G102" s="461" t="s">
        <v>231</v>
      </c>
      <c r="H102" s="439">
        <v>7.98</v>
      </c>
      <c r="I102" s="142"/>
      <c r="J102" s="68"/>
      <c r="K102" s="111"/>
      <c r="L102" s="119"/>
      <c r="M102" s="196"/>
      <c r="N102" s="213"/>
      <c r="O102" s="42"/>
      <c r="P102" s="44"/>
      <c r="Q102" s="40"/>
      <c r="R102" s="6"/>
      <c r="S102" s="362"/>
    </row>
    <row r="103" spans="1:19" ht="33.75">
      <c r="A103" s="502"/>
      <c r="B103" s="505"/>
      <c r="C103" s="461" t="s">
        <v>121</v>
      </c>
      <c r="D103" s="439">
        <v>30.87</v>
      </c>
      <c r="E103" s="196"/>
      <c r="F103" s="195"/>
      <c r="G103" s="461" t="s">
        <v>126</v>
      </c>
      <c r="H103" s="439">
        <v>139.63999999999999</v>
      </c>
      <c r="I103" s="142"/>
      <c r="J103" s="68"/>
      <c r="K103" s="111"/>
      <c r="L103" s="119"/>
      <c r="M103" s="196"/>
      <c r="N103" s="213"/>
      <c r="O103" s="42"/>
      <c r="P103" s="44"/>
      <c r="Q103" s="40"/>
      <c r="R103" s="6"/>
      <c r="S103" s="364"/>
    </row>
    <row r="104" spans="1:19" ht="22.5">
      <c r="A104" s="502"/>
      <c r="B104" s="506"/>
      <c r="C104" s="193" t="s">
        <v>72</v>
      </c>
      <c r="D104" s="28">
        <v>4.2</v>
      </c>
      <c r="E104" s="196"/>
      <c r="F104" s="195"/>
      <c r="G104" s="193" t="s">
        <v>127</v>
      </c>
      <c r="H104" s="28">
        <v>27.38</v>
      </c>
      <c r="I104" s="142"/>
      <c r="J104" s="68"/>
      <c r="K104" s="111"/>
      <c r="L104" s="119"/>
      <c r="M104" s="196"/>
      <c r="N104" s="213"/>
      <c r="O104" s="42"/>
      <c r="P104" s="44"/>
      <c r="Q104" s="40"/>
      <c r="R104" s="6"/>
      <c r="S104" s="477" t="s">
        <v>105</v>
      </c>
    </row>
    <row r="105" spans="1:19" ht="22.5">
      <c r="A105" s="502"/>
      <c r="B105" s="506"/>
      <c r="C105" s="140"/>
      <c r="D105" s="166"/>
      <c r="E105" s="196"/>
      <c r="F105" s="195"/>
      <c r="G105" s="193" t="s">
        <v>119</v>
      </c>
      <c r="H105" s="28">
        <v>6.07</v>
      </c>
      <c r="I105" s="142"/>
      <c r="J105" s="68"/>
      <c r="K105" s="111"/>
      <c r="L105" s="119"/>
      <c r="M105" s="196"/>
      <c r="N105" s="213"/>
      <c r="O105" s="42"/>
      <c r="P105" s="44"/>
      <c r="Q105" s="40"/>
      <c r="R105" s="6"/>
      <c r="S105" s="478"/>
    </row>
    <row r="106" spans="1:19" ht="15.75" thickBot="1">
      <c r="A106" s="502"/>
      <c r="B106" s="505"/>
      <c r="C106" s="246"/>
      <c r="D106" s="62"/>
      <c r="E106" s="196"/>
      <c r="F106" s="195"/>
      <c r="G106" s="193" t="s">
        <v>159</v>
      </c>
      <c r="H106" s="28">
        <v>30.73</v>
      </c>
      <c r="I106" s="142"/>
      <c r="J106" s="68"/>
      <c r="K106" s="111"/>
      <c r="L106" s="119"/>
      <c r="M106" s="196"/>
      <c r="N106" s="213"/>
      <c r="O106" s="42"/>
      <c r="P106" s="44"/>
      <c r="Q106" s="40"/>
      <c r="R106" s="6"/>
      <c r="S106" s="396"/>
    </row>
    <row r="107" spans="1:19" ht="15.75" thickBot="1">
      <c r="A107" s="503"/>
      <c r="B107" s="1"/>
      <c r="C107" s="194" t="s">
        <v>181</v>
      </c>
      <c r="D107" s="190">
        <f>SUM(D98:D106)</f>
        <v>959.91</v>
      </c>
      <c r="E107" s="194"/>
      <c r="F107" s="190">
        <f>SUM(F98:F106)</f>
        <v>24.78</v>
      </c>
      <c r="G107" s="194"/>
      <c r="H107" s="191">
        <f>SUM(H98:H106)</f>
        <v>400.06</v>
      </c>
      <c r="I107" s="247"/>
      <c r="J107" s="126">
        <f>SUM(J97:J106)</f>
        <v>0</v>
      </c>
      <c r="K107" s="248"/>
      <c r="L107" s="244">
        <f>SUM(L97:L106)</f>
        <v>11.54</v>
      </c>
      <c r="M107" s="194"/>
      <c r="N107" s="192">
        <f>SUM(N97:N106)</f>
        <v>124.73</v>
      </c>
      <c r="O107" s="159">
        <f>SUM(O97:O106)</f>
        <v>1000</v>
      </c>
      <c r="P107" s="138">
        <f>SUM(P97:P106)</f>
        <v>300</v>
      </c>
      <c r="Q107" s="159">
        <f>SUM(Q97:Q106)</f>
        <v>0</v>
      </c>
      <c r="R107" s="138">
        <f>SUM(R97:R106)</f>
        <v>0</v>
      </c>
      <c r="S107" s="369"/>
    </row>
    <row r="108" spans="1:19" ht="18.75" customHeight="1" thickBot="1">
      <c r="A108" s="56"/>
      <c r="B108" s="57"/>
      <c r="C108" s="469" t="s">
        <v>3</v>
      </c>
      <c r="D108" s="470"/>
      <c r="E108" s="511"/>
      <c r="F108" s="512"/>
      <c r="G108" s="512"/>
      <c r="H108" s="512"/>
      <c r="I108" s="512"/>
      <c r="J108" s="512"/>
      <c r="K108" s="512"/>
      <c r="L108" s="512"/>
      <c r="M108" s="512"/>
      <c r="N108" s="513"/>
      <c r="O108" s="514"/>
      <c r="P108" s="515"/>
      <c r="Q108" s="515"/>
      <c r="R108" s="516"/>
      <c r="S108" s="374"/>
    </row>
    <row r="109" spans="1:19" ht="23.25" customHeight="1" thickBot="1">
      <c r="A109" s="503">
        <v>11</v>
      </c>
      <c r="B109" s="467" t="s">
        <v>73</v>
      </c>
      <c r="C109" s="207" t="s">
        <v>63</v>
      </c>
      <c r="D109" s="249">
        <v>37.090000000000003</v>
      </c>
      <c r="E109" s="196"/>
      <c r="F109" s="59"/>
      <c r="G109" s="193" t="s">
        <v>128</v>
      </c>
      <c r="H109" s="249">
        <v>2.12</v>
      </c>
      <c r="I109" s="79"/>
      <c r="J109" s="250"/>
      <c r="K109" s="198" t="s">
        <v>131</v>
      </c>
      <c r="L109" s="251">
        <v>10.9</v>
      </c>
      <c r="M109" s="198" t="s">
        <v>132</v>
      </c>
      <c r="N109" s="252">
        <v>4.99</v>
      </c>
      <c r="O109" s="243">
        <v>1000</v>
      </c>
      <c r="P109" s="253"/>
      <c r="Q109" s="109"/>
      <c r="R109" s="109"/>
      <c r="S109" s="364" t="s">
        <v>264</v>
      </c>
    </row>
    <row r="110" spans="1:19" ht="15.75" thickBot="1">
      <c r="A110" s="507"/>
      <c r="B110" s="467"/>
      <c r="C110" s="193" t="s">
        <v>46</v>
      </c>
      <c r="D110" s="185">
        <v>132.36000000000001</v>
      </c>
      <c r="E110" s="196"/>
      <c r="F110" s="195"/>
      <c r="G110" s="193" t="s">
        <v>149</v>
      </c>
      <c r="H110" s="185">
        <v>46.56</v>
      </c>
      <c r="I110" s="79"/>
      <c r="J110" s="221"/>
      <c r="K110" s="111"/>
      <c r="L110" s="240"/>
      <c r="M110" s="196"/>
      <c r="N110" s="213"/>
      <c r="O110" s="125"/>
      <c r="P110" s="254"/>
      <c r="Q110" s="68"/>
      <c r="R110" s="68"/>
      <c r="S110" s="364"/>
    </row>
    <row r="111" spans="1:19" ht="25.5" customHeight="1" thickBot="1">
      <c r="A111" s="507"/>
      <c r="B111" s="467"/>
      <c r="C111" s="193" t="s">
        <v>72</v>
      </c>
      <c r="D111" s="185">
        <v>5.83</v>
      </c>
      <c r="E111" s="196"/>
      <c r="F111" s="195"/>
      <c r="G111" s="193" t="s">
        <v>66</v>
      </c>
      <c r="H111" s="185">
        <v>20.100000000000001</v>
      </c>
      <c r="I111" s="79"/>
      <c r="J111" s="221"/>
      <c r="K111" s="111"/>
      <c r="L111" s="240"/>
      <c r="M111" s="196"/>
      <c r="N111" s="213"/>
      <c r="O111" s="125"/>
      <c r="P111" s="254"/>
      <c r="Q111" s="68"/>
      <c r="R111" s="68"/>
      <c r="S111" s="397" t="s">
        <v>266</v>
      </c>
    </row>
    <row r="112" spans="1:19" ht="23.25" thickBot="1">
      <c r="A112" s="507"/>
      <c r="B112" s="467"/>
      <c r="C112" s="193" t="s">
        <v>74</v>
      </c>
      <c r="D112" s="185">
        <v>445.52</v>
      </c>
      <c r="E112" s="196"/>
      <c r="F112" s="195"/>
      <c r="G112" s="193"/>
      <c r="H112" s="231"/>
      <c r="I112" s="79"/>
      <c r="J112" s="221"/>
      <c r="K112" s="111"/>
      <c r="L112" s="240"/>
      <c r="M112" s="196"/>
      <c r="N112" s="213"/>
      <c r="O112" s="125"/>
      <c r="P112" s="254"/>
      <c r="Q112" s="68"/>
      <c r="R112" s="68"/>
      <c r="S112" s="395"/>
    </row>
    <row r="113" spans="1:19" ht="23.25" thickBot="1">
      <c r="A113" s="507"/>
      <c r="B113" s="467"/>
      <c r="C113" s="193" t="s">
        <v>222</v>
      </c>
      <c r="D113" s="185">
        <v>2.2599999999999998</v>
      </c>
      <c r="E113" s="196"/>
      <c r="F113" s="195"/>
      <c r="G113" s="193"/>
      <c r="H113" s="231"/>
      <c r="I113" s="79"/>
      <c r="J113" s="221"/>
      <c r="K113" s="196"/>
      <c r="L113" s="51"/>
      <c r="M113" s="196"/>
      <c r="N113" s="255"/>
      <c r="O113" s="125"/>
      <c r="P113" s="256"/>
      <c r="Q113" s="257"/>
      <c r="R113" s="257"/>
      <c r="S113" s="527" t="s">
        <v>258</v>
      </c>
    </row>
    <row r="114" spans="1:19" ht="23.25" customHeight="1" thickBot="1">
      <c r="A114" s="507"/>
      <c r="B114" s="467"/>
      <c r="C114" s="193" t="s">
        <v>61</v>
      </c>
      <c r="D114" s="185">
        <v>30.67</v>
      </c>
      <c r="E114" s="196"/>
      <c r="F114" s="195"/>
      <c r="G114" s="193"/>
      <c r="H114" s="231"/>
      <c r="I114" s="79"/>
      <c r="J114" s="221"/>
      <c r="K114" s="111"/>
      <c r="L114" s="240"/>
      <c r="M114" s="196"/>
      <c r="N114" s="213"/>
      <c r="O114" s="125"/>
      <c r="P114" s="254"/>
      <c r="Q114" s="68"/>
      <c r="R114" s="69"/>
      <c r="S114" s="527"/>
    </row>
    <row r="115" spans="1:19" ht="23.25" thickBot="1">
      <c r="A115" s="507"/>
      <c r="B115" s="467"/>
      <c r="C115" s="193" t="s">
        <v>153</v>
      </c>
      <c r="D115" s="185">
        <v>4.75</v>
      </c>
      <c r="E115" s="196"/>
      <c r="F115" s="195"/>
      <c r="G115" s="193"/>
      <c r="H115" s="231"/>
      <c r="I115" s="79"/>
      <c r="J115" s="221"/>
      <c r="K115" s="111"/>
      <c r="L115" s="240"/>
      <c r="M115" s="196"/>
      <c r="N115" s="213"/>
      <c r="O115" s="125"/>
      <c r="P115" s="254"/>
      <c r="Q115" s="68"/>
      <c r="R115" s="68"/>
      <c r="S115" s="477" t="s">
        <v>105</v>
      </c>
    </row>
    <row r="116" spans="1:19" ht="15.75" thickBot="1">
      <c r="A116" s="507"/>
      <c r="B116" s="467"/>
      <c r="C116" s="193" t="s">
        <v>114</v>
      </c>
      <c r="D116" s="185">
        <v>8.89</v>
      </c>
      <c r="E116" s="196"/>
      <c r="F116" s="195"/>
      <c r="G116" s="193"/>
      <c r="H116" s="231"/>
      <c r="I116" s="79"/>
      <c r="J116" s="221"/>
      <c r="K116" s="111"/>
      <c r="L116" s="240"/>
      <c r="M116" s="196"/>
      <c r="N116" s="213"/>
      <c r="O116" s="125"/>
      <c r="P116" s="254"/>
      <c r="Q116" s="68"/>
      <c r="R116" s="68"/>
      <c r="S116" s="491"/>
    </row>
    <row r="117" spans="1:19" ht="15.75" thickBot="1">
      <c r="A117" s="507"/>
      <c r="B117" s="468"/>
      <c r="C117" s="194" t="s">
        <v>181</v>
      </c>
      <c r="D117" s="190">
        <f>SUM(D109:D116)</f>
        <v>667.36999999999989</v>
      </c>
      <c r="E117" s="194"/>
      <c r="F117" s="190">
        <f>SUM(F109:F116)</f>
        <v>0</v>
      </c>
      <c r="G117" s="194"/>
      <c r="H117" s="191">
        <f>SUM(H109:H116)</f>
        <v>68.78</v>
      </c>
      <c r="I117" s="266"/>
      <c r="J117" s="267">
        <f>SUM(J109:J116)</f>
        <v>0</v>
      </c>
      <c r="K117" s="268"/>
      <c r="L117" s="244">
        <f>SUM(L109:L116)</f>
        <v>10.9</v>
      </c>
      <c r="M117" s="194"/>
      <c r="N117" s="192">
        <f>SUM(N109:N116)</f>
        <v>4.99</v>
      </c>
      <c r="O117" s="159">
        <f>SUM(O109:O116)</f>
        <v>1000</v>
      </c>
      <c r="P117" s="138">
        <f>SUM(P109:P116)</f>
        <v>0</v>
      </c>
      <c r="Q117" s="159">
        <f>SUM(Q109:Q116)</f>
        <v>0</v>
      </c>
      <c r="R117" s="138">
        <f>SUM(R109:R116)</f>
        <v>0</v>
      </c>
      <c r="S117" s="369"/>
    </row>
    <row r="118" spans="1:19" ht="20.25" customHeight="1" thickBot="1">
      <c r="A118" s="501">
        <v>12</v>
      </c>
      <c r="B118" s="466" t="s">
        <v>80</v>
      </c>
      <c r="C118" s="469" t="s">
        <v>25</v>
      </c>
      <c r="D118" s="470"/>
      <c r="E118" s="492"/>
      <c r="F118" s="493"/>
      <c r="G118" s="493"/>
      <c r="H118" s="493"/>
      <c r="I118" s="493"/>
      <c r="J118" s="493"/>
      <c r="K118" s="493"/>
      <c r="L118" s="493"/>
      <c r="M118" s="493"/>
      <c r="N118" s="494"/>
      <c r="O118" s="474"/>
      <c r="P118" s="475"/>
      <c r="Q118" s="475"/>
      <c r="R118" s="476"/>
      <c r="S118" s="479" t="s">
        <v>255</v>
      </c>
    </row>
    <row r="119" spans="1:19" ht="22.5">
      <c r="A119" s="502"/>
      <c r="B119" s="467"/>
      <c r="C119" s="207" t="s">
        <v>164</v>
      </c>
      <c r="D119" s="249"/>
      <c r="E119" s="196"/>
      <c r="F119" s="51"/>
      <c r="G119" s="193" t="s">
        <v>171</v>
      </c>
      <c r="H119" s="185">
        <v>28.8</v>
      </c>
      <c r="I119" s="79"/>
      <c r="J119" s="221"/>
      <c r="K119" s="196" t="s">
        <v>131</v>
      </c>
      <c r="L119" s="185">
        <v>27.02</v>
      </c>
      <c r="M119" s="196"/>
      <c r="N119" s="241"/>
      <c r="O119" s="128">
        <v>1650</v>
      </c>
      <c r="P119" s="122"/>
      <c r="Q119" s="258"/>
      <c r="R119" s="258"/>
      <c r="S119" s="481"/>
    </row>
    <row r="120" spans="1:19" ht="22.5">
      <c r="A120" s="502"/>
      <c r="B120" s="467"/>
      <c r="C120" s="193" t="s">
        <v>28</v>
      </c>
      <c r="D120" s="185">
        <v>26.69</v>
      </c>
      <c r="E120" s="196"/>
      <c r="F120" s="51"/>
      <c r="G120" s="193" t="s">
        <v>134</v>
      </c>
      <c r="H120" s="185">
        <v>48.05</v>
      </c>
      <c r="I120" s="79"/>
      <c r="J120" s="221"/>
      <c r="K120" s="193"/>
      <c r="L120" s="231"/>
      <c r="M120" s="196"/>
      <c r="N120" s="241"/>
      <c r="O120" s="125"/>
      <c r="P120" s="254"/>
      <c r="Q120" s="68"/>
      <c r="R120" s="68"/>
      <c r="S120" s="394"/>
    </row>
    <row r="121" spans="1:19" ht="22.5">
      <c r="A121" s="502"/>
      <c r="B121" s="467"/>
      <c r="C121" s="193" t="s">
        <v>35</v>
      </c>
      <c r="D121" s="185">
        <v>15.36</v>
      </c>
      <c r="E121" s="196"/>
      <c r="F121" s="51"/>
      <c r="G121" s="193" t="s">
        <v>175</v>
      </c>
      <c r="H121" s="185">
        <v>38.01</v>
      </c>
      <c r="I121" s="79"/>
      <c r="J121" s="221"/>
      <c r="K121" s="193"/>
      <c r="L121" s="231"/>
      <c r="M121" s="196"/>
      <c r="N121" s="241"/>
      <c r="O121" s="125"/>
      <c r="P121" s="254"/>
      <c r="Q121" s="68"/>
      <c r="R121" s="68"/>
      <c r="S121" s="397" t="s">
        <v>253</v>
      </c>
    </row>
    <row r="122" spans="1:19" ht="22.5">
      <c r="A122" s="502"/>
      <c r="B122" s="467"/>
      <c r="C122" s="193" t="s">
        <v>165</v>
      </c>
      <c r="D122" s="185">
        <v>21.28</v>
      </c>
      <c r="E122" s="196"/>
      <c r="F122" s="51"/>
      <c r="G122" s="193" t="s">
        <v>153</v>
      </c>
      <c r="H122" s="185">
        <v>15.83</v>
      </c>
      <c r="I122" s="79"/>
      <c r="J122" s="221"/>
      <c r="K122" s="193"/>
      <c r="L122" s="231"/>
      <c r="M122" s="196"/>
      <c r="N122" s="241"/>
      <c r="O122" s="125"/>
      <c r="P122" s="254"/>
      <c r="Q122" s="68"/>
      <c r="R122" s="68"/>
      <c r="S122" s="397" t="s">
        <v>254</v>
      </c>
    </row>
    <row r="123" spans="1:19" ht="22.5" customHeight="1">
      <c r="A123" s="502"/>
      <c r="B123" s="467"/>
      <c r="C123" s="193" t="s">
        <v>18</v>
      </c>
      <c r="D123" s="185">
        <v>67.150000000000006</v>
      </c>
      <c r="E123" s="196"/>
      <c r="F123" s="51"/>
      <c r="G123" s="193" t="s">
        <v>172</v>
      </c>
      <c r="H123" s="185">
        <v>219.58</v>
      </c>
      <c r="I123" s="79"/>
      <c r="J123" s="221"/>
      <c r="K123" s="193"/>
      <c r="L123" s="231"/>
      <c r="M123" s="196"/>
      <c r="N123" s="241"/>
      <c r="O123" s="125"/>
      <c r="P123" s="254"/>
      <c r="Q123" s="68"/>
      <c r="R123" s="68"/>
      <c r="S123" s="394"/>
    </row>
    <row r="124" spans="1:19" ht="21">
      <c r="A124" s="502"/>
      <c r="B124" s="467"/>
      <c r="C124" s="193" t="s">
        <v>164</v>
      </c>
      <c r="D124" s="185"/>
      <c r="E124" s="196"/>
      <c r="F124" s="51"/>
      <c r="G124" s="193" t="s">
        <v>226</v>
      </c>
      <c r="H124" s="185">
        <v>219.6</v>
      </c>
      <c r="I124" s="79"/>
      <c r="J124" s="221"/>
      <c r="K124" s="193"/>
      <c r="L124" s="231"/>
      <c r="M124" s="196"/>
      <c r="N124" s="241"/>
      <c r="O124" s="125"/>
      <c r="P124" s="254"/>
      <c r="Q124" s="68"/>
      <c r="R124" s="68"/>
      <c r="S124" s="393"/>
    </row>
    <row r="125" spans="1:19" ht="22.5">
      <c r="A125" s="502"/>
      <c r="B125" s="467"/>
      <c r="C125" s="193" t="s">
        <v>166</v>
      </c>
      <c r="D125" s="185">
        <v>3.93</v>
      </c>
      <c r="E125" s="196"/>
      <c r="F125" s="51"/>
      <c r="G125" s="193" t="s">
        <v>224</v>
      </c>
      <c r="H125" s="185">
        <v>40.799999999999997</v>
      </c>
      <c r="I125" s="79"/>
      <c r="J125" s="221"/>
      <c r="K125" s="193"/>
      <c r="L125" s="231"/>
      <c r="M125" s="196"/>
      <c r="N125" s="241"/>
      <c r="O125" s="125"/>
      <c r="P125" s="254"/>
      <c r="Q125" s="68"/>
      <c r="R125" s="68"/>
      <c r="S125" s="393"/>
    </row>
    <row r="126" spans="1:19" ht="22.5">
      <c r="A126" s="502"/>
      <c r="B126" s="467"/>
      <c r="C126" s="193" t="s">
        <v>57</v>
      </c>
      <c r="D126" s="185">
        <v>60.92</v>
      </c>
      <c r="E126" s="196"/>
      <c r="F126" s="51"/>
      <c r="G126" s="193" t="s">
        <v>225</v>
      </c>
      <c r="H126" s="185">
        <v>7.22</v>
      </c>
      <c r="I126" s="79"/>
      <c r="J126" s="221"/>
      <c r="K126" s="193"/>
      <c r="L126" s="231"/>
      <c r="M126" s="196"/>
      <c r="N126" s="241"/>
      <c r="O126" s="125"/>
      <c r="P126" s="254"/>
      <c r="Q126" s="68"/>
      <c r="R126" s="68"/>
      <c r="S126" s="397"/>
    </row>
    <row r="127" spans="1:19" ht="22.5">
      <c r="A127" s="502"/>
      <c r="B127" s="467"/>
      <c r="C127" s="193" t="s">
        <v>60</v>
      </c>
      <c r="D127" s="185">
        <v>304.36</v>
      </c>
      <c r="E127" s="196"/>
      <c r="F127" s="51"/>
      <c r="G127" s="193" t="s">
        <v>169</v>
      </c>
      <c r="H127" s="185">
        <v>8.42</v>
      </c>
      <c r="I127" s="79"/>
      <c r="J127" s="221"/>
      <c r="K127" s="193"/>
      <c r="L127" s="231"/>
      <c r="M127" s="196"/>
      <c r="N127" s="241"/>
      <c r="O127" s="125"/>
      <c r="P127" s="254"/>
      <c r="Q127" s="68"/>
      <c r="R127" s="68"/>
      <c r="S127" s="394"/>
    </row>
    <row r="128" spans="1:19" ht="22.5">
      <c r="A128" s="502"/>
      <c r="B128" s="467"/>
      <c r="C128" s="193" t="s">
        <v>174</v>
      </c>
      <c r="D128" s="185">
        <v>68.81</v>
      </c>
      <c r="E128" s="196"/>
      <c r="F128" s="51"/>
      <c r="G128" s="193" t="s">
        <v>170</v>
      </c>
      <c r="H128" s="185">
        <v>28.43</v>
      </c>
      <c r="I128" s="79"/>
      <c r="J128" s="221"/>
      <c r="K128" s="193"/>
      <c r="L128" s="231"/>
      <c r="M128" s="196"/>
      <c r="N128" s="241"/>
      <c r="O128" s="125"/>
      <c r="P128" s="254"/>
      <c r="Q128" s="68"/>
      <c r="R128" s="68"/>
      <c r="S128" s="397"/>
    </row>
    <row r="129" spans="1:19" ht="45">
      <c r="A129" s="502"/>
      <c r="B129" s="467"/>
      <c r="C129" s="196" t="s">
        <v>167</v>
      </c>
      <c r="D129" s="185">
        <v>33.979999999999997</v>
      </c>
      <c r="E129" s="196"/>
      <c r="F129" s="51"/>
      <c r="G129" s="193" t="s">
        <v>168</v>
      </c>
      <c r="H129" s="185">
        <v>156.03</v>
      </c>
      <c r="I129" s="79"/>
      <c r="J129" s="221"/>
      <c r="K129" s="193"/>
      <c r="L129" s="231"/>
      <c r="M129" s="196"/>
      <c r="N129" s="241"/>
      <c r="O129" s="125"/>
      <c r="P129" s="254"/>
      <c r="Q129" s="68"/>
      <c r="R129" s="68"/>
      <c r="S129" s="477" t="s">
        <v>105</v>
      </c>
    </row>
    <row r="130" spans="1:19" ht="15.75" thickBot="1">
      <c r="A130" s="502"/>
      <c r="B130" s="467"/>
      <c r="C130" s="193"/>
      <c r="D130" s="185"/>
      <c r="E130" s="196"/>
      <c r="F130" s="51"/>
      <c r="G130" s="193" t="s">
        <v>173</v>
      </c>
      <c r="H130" s="185">
        <v>23.1</v>
      </c>
      <c r="I130" s="79"/>
      <c r="J130" s="221"/>
      <c r="K130" s="193"/>
      <c r="L130" s="231"/>
      <c r="M130" s="196"/>
      <c r="N130" s="241"/>
      <c r="O130" s="125"/>
      <c r="P130" s="254"/>
      <c r="Q130" s="68"/>
      <c r="R130" s="68"/>
      <c r="S130" s="491"/>
    </row>
    <row r="131" spans="1:19" ht="15.75" thickBot="1">
      <c r="A131" s="502"/>
      <c r="B131" s="3"/>
      <c r="C131" s="194" t="s">
        <v>181</v>
      </c>
      <c r="D131" s="190">
        <f>SUM(D119:D130)</f>
        <v>602.48</v>
      </c>
      <c r="E131" s="194"/>
      <c r="F131" s="190">
        <f>SUM(F118:F130)</f>
        <v>0</v>
      </c>
      <c r="G131" s="194"/>
      <c r="H131" s="191">
        <f>SUM(H119:H130)</f>
        <v>833.86999999999989</v>
      </c>
      <c r="I131" s="266"/>
      <c r="J131" s="159">
        <f>SUM(J118:J130)</f>
        <v>0</v>
      </c>
      <c r="K131" s="248"/>
      <c r="L131" s="244">
        <f>SUM(L118:L130)</f>
        <v>27.02</v>
      </c>
      <c r="M131" s="194"/>
      <c r="N131" s="192">
        <f>SUM(N118:N130)</f>
        <v>0</v>
      </c>
      <c r="O131" s="159">
        <f>SUM(O118:O130)</f>
        <v>1650</v>
      </c>
      <c r="P131" s="138">
        <f>SUM(P118:P130)</f>
        <v>0</v>
      </c>
      <c r="Q131" s="126">
        <f>SUM(Q118:Q130)</f>
        <v>0</v>
      </c>
      <c r="R131" s="126">
        <f>SUM(R118:R130)</f>
        <v>0</v>
      </c>
      <c r="S131" s="369"/>
    </row>
    <row r="132" spans="1:19" ht="16.5" customHeight="1" thickBot="1">
      <c r="A132" s="501">
        <v>13</v>
      </c>
      <c r="B132" s="466" t="s">
        <v>229</v>
      </c>
      <c r="C132" s="469" t="s">
        <v>3</v>
      </c>
      <c r="D132" s="470"/>
      <c r="E132" s="492"/>
      <c r="F132" s="493"/>
      <c r="G132" s="493"/>
      <c r="H132" s="493"/>
      <c r="I132" s="493"/>
      <c r="J132" s="493"/>
      <c r="K132" s="493"/>
      <c r="L132" s="493"/>
      <c r="M132" s="493"/>
      <c r="N132" s="494"/>
      <c r="O132" s="474"/>
      <c r="P132" s="475"/>
      <c r="Q132" s="475"/>
      <c r="R132" s="476"/>
      <c r="S132" s="479" t="s">
        <v>272</v>
      </c>
    </row>
    <row r="133" spans="1:19" ht="22.5" customHeight="1">
      <c r="A133" s="502"/>
      <c r="B133" s="467"/>
      <c r="C133" s="207"/>
      <c r="D133" s="279"/>
      <c r="E133" s="278"/>
      <c r="F133" s="281"/>
      <c r="G133" s="280"/>
      <c r="H133" s="272"/>
      <c r="I133" s="79"/>
      <c r="J133" s="221"/>
      <c r="K133" s="193"/>
      <c r="L133" s="282"/>
      <c r="M133" s="223"/>
      <c r="N133" s="273"/>
      <c r="O133" s="120">
        <v>80</v>
      </c>
      <c r="P133" s="122"/>
      <c r="Q133" s="274"/>
      <c r="R133" s="258"/>
      <c r="S133" s="480"/>
    </row>
    <row r="134" spans="1:19" ht="22.5">
      <c r="A134" s="502"/>
      <c r="B134" s="467"/>
      <c r="C134" s="193" t="s">
        <v>18</v>
      </c>
      <c r="D134" s="217">
        <v>34.17</v>
      </c>
      <c r="E134" s="223"/>
      <c r="F134" s="281"/>
      <c r="G134" s="280" t="s">
        <v>177</v>
      </c>
      <c r="H134" s="275">
        <v>14.12</v>
      </c>
      <c r="I134" s="79"/>
      <c r="J134" s="221"/>
      <c r="K134" s="193"/>
      <c r="L134" s="282"/>
      <c r="M134" s="223"/>
      <c r="N134" s="273"/>
      <c r="O134" s="125"/>
      <c r="P134" s="254"/>
      <c r="Q134" s="109"/>
      <c r="R134" s="109"/>
      <c r="S134" s="481"/>
    </row>
    <row r="135" spans="1:19" ht="33.75">
      <c r="A135" s="502"/>
      <c r="B135" s="467"/>
      <c r="C135" s="193" t="s">
        <v>227</v>
      </c>
      <c r="D135" s="217">
        <v>16.48</v>
      </c>
      <c r="E135" s="223"/>
      <c r="F135" s="281"/>
      <c r="G135" s="280" t="s">
        <v>178</v>
      </c>
      <c r="H135" s="275">
        <v>1.85</v>
      </c>
      <c r="I135" s="79"/>
      <c r="J135" s="221"/>
      <c r="K135" s="193"/>
      <c r="L135" s="282"/>
      <c r="M135" s="223"/>
      <c r="N135" s="273"/>
      <c r="O135" s="125"/>
      <c r="P135" s="254"/>
      <c r="Q135" s="68"/>
      <c r="R135" s="68"/>
      <c r="S135" s="394"/>
    </row>
    <row r="136" spans="1:19" ht="22.5">
      <c r="A136" s="502"/>
      <c r="B136" s="467"/>
      <c r="C136" s="193" t="s">
        <v>176</v>
      </c>
      <c r="D136" s="217">
        <v>12.92</v>
      </c>
      <c r="E136" s="223"/>
      <c r="F136" s="281"/>
      <c r="G136" s="280" t="s">
        <v>179</v>
      </c>
      <c r="H136" s="275">
        <v>2.73</v>
      </c>
      <c r="I136" s="79"/>
      <c r="J136" s="221"/>
      <c r="K136" s="193"/>
      <c r="L136" s="282"/>
      <c r="M136" s="223"/>
      <c r="N136" s="273"/>
      <c r="O136" s="125"/>
      <c r="P136" s="254"/>
      <c r="Q136" s="68"/>
      <c r="R136" s="68"/>
      <c r="S136" s="394"/>
    </row>
    <row r="137" spans="1:19" ht="23.25" thickBot="1">
      <c r="A137" s="502"/>
      <c r="B137" s="467"/>
      <c r="C137" s="259" t="s">
        <v>291</v>
      </c>
      <c r="D137" s="215">
        <v>125.13</v>
      </c>
      <c r="E137" s="223"/>
      <c r="F137" s="281"/>
      <c r="G137" s="280"/>
      <c r="H137" s="272"/>
      <c r="I137" s="79"/>
      <c r="J137" s="221"/>
      <c r="K137" s="193"/>
      <c r="L137" s="282"/>
      <c r="M137" s="223"/>
      <c r="N137" s="273"/>
      <c r="O137" s="125"/>
      <c r="P137" s="254"/>
      <c r="Q137" s="68"/>
      <c r="R137" s="68"/>
      <c r="S137" s="401" t="s">
        <v>267</v>
      </c>
    </row>
    <row r="138" spans="1:19" ht="15.75" thickBot="1">
      <c r="A138" s="503"/>
      <c r="B138" s="504"/>
      <c r="C138" s="194" t="s">
        <v>181</v>
      </c>
      <c r="D138" s="190">
        <f>SUM(D134:D137)</f>
        <v>188.7</v>
      </c>
      <c r="E138" s="276"/>
      <c r="F138" s="283">
        <f>SUM(F132:F137)</f>
        <v>0</v>
      </c>
      <c r="G138" s="276"/>
      <c r="H138" s="284">
        <f>SUM(H134:H137)</f>
        <v>18.7</v>
      </c>
      <c r="I138" s="266"/>
      <c r="J138" s="159">
        <f>SUM(J132:J137)</f>
        <v>0</v>
      </c>
      <c r="K138" s="194"/>
      <c r="L138" s="283">
        <f>SUM(L132:L137)</f>
        <v>0</v>
      </c>
      <c r="M138" s="276"/>
      <c r="N138" s="277">
        <f>SUM(N132:N137)</f>
        <v>0</v>
      </c>
      <c r="O138" s="159">
        <f>SUM(O132:O137)</f>
        <v>80</v>
      </c>
      <c r="P138" s="138">
        <f>SUM(P132:P137)</f>
        <v>0</v>
      </c>
      <c r="Q138" s="126">
        <f>SUM(Q132:Q137)</f>
        <v>0</v>
      </c>
      <c r="R138" s="126">
        <f>SUM(R132:R137)</f>
        <v>0</v>
      </c>
      <c r="S138" s="389"/>
    </row>
    <row r="139" spans="1:19" ht="22.5" customHeight="1" thickBot="1">
      <c r="A139" s="495">
        <v>14</v>
      </c>
      <c r="B139" s="482" t="s">
        <v>22</v>
      </c>
      <c r="C139" s="469" t="s">
        <v>3</v>
      </c>
      <c r="D139" s="470"/>
      <c r="E139" s="484"/>
      <c r="F139" s="485"/>
      <c r="G139" s="485"/>
      <c r="H139" s="485"/>
      <c r="I139" s="485"/>
      <c r="J139" s="485"/>
      <c r="K139" s="485"/>
      <c r="L139" s="485"/>
      <c r="M139" s="485"/>
      <c r="N139" s="486"/>
      <c r="O139" s="487"/>
      <c r="P139" s="488"/>
      <c r="Q139" s="488"/>
      <c r="R139" s="489"/>
      <c r="S139" s="381" t="s">
        <v>109</v>
      </c>
    </row>
    <row r="140" spans="1:19" ht="22.5">
      <c r="A140" s="496"/>
      <c r="B140" s="483"/>
      <c r="C140" s="73" t="s">
        <v>23</v>
      </c>
      <c r="D140" s="72">
        <v>88.47</v>
      </c>
      <c r="E140" s="75"/>
      <c r="F140" s="66"/>
      <c r="G140" s="74" t="s">
        <v>66</v>
      </c>
      <c r="H140" s="72">
        <v>24.44</v>
      </c>
      <c r="I140" s="80"/>
      <c r="J140" s="68"/>
      <c r="K140" s="111"/>
      <c r="L140" s="119"/>
      <c r="M140" s="75"/>
      <c r="N140" s="113"/>
      <c r="O140" s="120">
        <v>80</v>
      </c>
      <c r="P140" s="136"/>
      <c r="Q140" s="122"/>
      <c r="R140" s="122"/>
      <c r="S140" s="444"/>
    </row>
    <row r="141" spans="1:19" ht="22.5">
      <c r="A141" s="496"/>
      <c r="B141" s="483"/>
      <c r="C141" s="74" t="s">
        <v>24</v>
      </c>
      <c r="D141" s="72">
        <v>14.33</v>
      </c>
      <c r="E141" s="75"/>
      <c r="F141" s="66"/>
      <c r="G141" s="74" t="s">
        <v>155</v>
      </c>
      <c r="H141" s="72">
        <v>2.29</v>
      </c>
      <c r="I141" s="79"/>
      <c r="J141" s="68"/>
      <c r="K141" s="111"/>
      <c r="L141" s="119"/>
      <c r="M141" s="75"/>
      <c r="N141" s="113"/>
      <c r="O141" s="120"/>
      <c r="P141" s="136"/>
      <c r="Q141" s="122"/>
      <c r="R141" s="122"/>
      <c r="S141" s="382" t="s">
        <v>282</v>
      </c>
    </row>
    <row r="142" spans="1:19" ht="22.5">
      <c r="A142" s="496"/>
      <c r="B142" s="483"/>
      <c r="C142" s="74" t="s">
        <v>9</v>
      </c>
      <c r="D142" s="72">
        <v>230.29</v>
      </c>
      <c r="E142" s="75"/>
      <c r="F142" s="66"/>
      <c r="G142" s="74" t="s">
        <v>156</v>
      </c>
      <c r="H142" s="72">
        <v>4.62</v>
      </c>
      <c r="I142" s="79"/>
      <c r="J142" s="68"/>
      <c r="K142" s="111"/>
      <c r="L142" s="119"/>
      <c r="M142" s="75"/>
      <c r="N142" s="113"/>
      <c r="O142" s="120"/>
      <c r="P142" s="136"/>
      <c r="Q142" s="122"/>
      <c r="R142" s="122"/>
      <c r="S142" s="490" t="s">
        <v>105</v>
      </c>
    </row>
    <row r="143" spans="1:19" ht="15.75" thickBot="1">
      <c r="A143" s="496"/>
      <c r="B143" s="483"/>
      <c r="C143" s="74" t="s">
        <v>10</v>
      </c>
      <c r="D143" s="72">
        <v>1.36</v>
      </c>
      <c r="E143" s="75"/>
      <c r="F143" s="66"/>
      <c r="G143" s="74"/>
      <c r="H143" s="72"/>
      <c r="I143" s="137"/>
      <c r="J143" s="68"/>
      <c r="K143" s="111"/>
      <c r="L143" s="119"/>
      <c r="M143" s="75"/>
      <c r="N143" s="113"/>
      <c r="O143" s="120"/>
      <c r="P143" s="136"/>
      <c r="Q143" s="122"/>
      <c r="R143" s="122"/>
      <c r="S143" s="490"/>
    </row>
    <row r="144" spans="1:19" s="46" customFormat="1" ht="17.25" customHeight="1" thickBot="1">
      <c r="A144" s="497"/>
      <c r="B144" s="332"/>
      <c r="C144" s="84" t="s">
        <v>181</v>
      </c>
      <c r="D144" s="85">
        <f>SUM(D140:D143)</f>
        <v>334.45</v>
      </c>
      <c r="E144" s="84"/>
      <c r="F144" s="85">
        <v>0</v>
      </c>
      <c r="G144" s="84"/>
      <c r="H144" s="101">
        <f>SUM(H140:H143)</f>
        <v>31.35</v>
      </c>
      <c r="I144" s="333"/>
      <c r="J144" s="334"/>
      <c r="K144" s="248"/>
      <c r="L144" s="244">
        <v>0</v>
      </c>
      <c r="M144" s="84"/>
      <c r="N144" s="88">
        <v>0</v>
      </c>
      <c r="O144" s="126">
        <f>SUM(O139:O143)</f>
        <v>80</v>
      </c>
      <c r="P144" s="138">
        <f>SUM(P139:P143)</f>
        <v>0</v>
      </c>
      <c r="Q144" s="138">
        <f>SUM(Q139:Q143)</f>
        <v>0</v>
      </c>
      <c r="R144" s="138">
        <f>SUM(R139:R143)</f>
        <v>0</v>
      </c>
      <c r="S144" s="88"/>
    </row>
    <row r="145" spans="1:19" ht="16.5" customHeight="1" thickBot="1">
      <c r="A145" s="501">
        <v>15</v>
      </c>
      <c r="B145" s="466" t="s">
        <v>230</v>
      </c>
      <c r="C145" s="469" t="s">
        <v>25</v>
      </c>
      <c r="D145" s="470"/>
      <c r="E145" s="471"/>
      <c r="F145" s="472"/>
      <c r="G145" s="472"/>
      <c r="H145" s="472"/>
      <c r="I145" s="472"/>
      <c r="J145" s="472"/>
      <c r="K145" s="472"/>
      <c r="L145" s="472"/>
      <c r="M145" s="472"/>
      <c r="N145" s="473"/>
      <c r="O145" s="474"/>
      <c r="P145" s="475"/>
      <c r="Q145" s="475"/>
      <c r="R145" s="476"/>
      <c r="S145" s="372"/>
    </row>
    <row r="146" spans="1:19">
      <c r="A146" s="502"/>
      <c r="B146" s="467"/>
      <c r="C146" s="207"/>
      <c r="D146" s="231"/>
      <c r="E146" s="204"/>
      <c r="F146" s="281"/>
      <c r="G146" s="193" t="s">
        <v>37</v>
      </c>
      <c r="H146" s="185">
        <v>3.57</v>
      </c>
      <c r="I146" s="79"/>
      <c r="J146" s="221"/>
      <c r="K146" s="193"/>
      <c r="L146" s="231"/>
      <c r="M146" s="286" t="s">
        <v>68</v>
      </c>
      <c r="N146" s="213">
        <v>2.5</v>
      </c>
      <c r="O146" s="120">
        <v>110</v>
      </c>
      <c r="P146" s="122"/>
      <c r="Q146" s="45"/>
      <c r="R146" s="45"/>
      <c r="S146" s="364" t="s">
        <v>273</v>
      </c>
    </row>
    <row r="147" spans="1:19" ht="33.75">
      <c r="A147" s="502"/>
      <c r="B147" s="467"/>
      <c r="C147" s="193" t="s">
        <v>228</v>
      </c>
      <c r="D147" s="185">
        <v>28.78</v>
      </c>
      <c r="E147" s="196"/>
      <c r="F147" s="51"/>
      <c r="G147" s="193" t="s">
        <v>161</v>
      </c>
      <c r="H147" s="185">
        <v>1.34</v>
      </c>
      <c r="I147" s="79"/>
      <c r="J147" s="221"/>
      <c r="K147" s="193"/>
      <c r="L147" s="231"/>
      <c r="M147" s="196"/>
      <c r="N147" s="241"/>
      <c r="O147" s="125"/>
      <c r="P147" s="254"/>
      <c r="Q147" s="6"/>
      <c r="R147" s="6"/>
      <c r="S147" s="364"/>
    </row>
    <row r="148" spans="1:19">
      <c r="A148" s="502"/>
      <c r="B148" s="467"/>
      <c r="C148" s="193" t="s">
        <v>76</v>
      </c>
      <c r="D148" s="185">
        <v>10.51</v>
      </c>
      <c r="E148" s="196"/>
      <c r="F148" s="51"/>
      <c r="G148" s="193"/>
      <c r="H148" s="231"/>
      <c r="I148" s="79"/>
      <c r="J148" s="221"/>
      <c r="K148" s="193"/>
      <c r="L148" s="231"/>
      <c r="M148" s="196"/>
      <c r="N148" s="241"/>
      <c r="O148" s="125"/>
      <c r="P148" s="254"/>
      <c r="Q148" s="6"/>
      <c r="R148" s="6"/>
      <c r="S148" s="364"/>
    </row>
    <row r="149" spans="1:19" ht="22.5">
      <c r="A149" s="502"/>
      <c r="B149" s="467"/>
      <c r="C149" s="193" t="s">
        <v>119</v>
      </c>
      <c r="D149" s="185">
        <v>3.2</v>
      </c>
      <c r="E149" s="196"/>
      <c r="F149" s="51"/>
      <c r="G149" s="193"/>
      <c r="H149" s="231"/>
      <c r="I149" s="79"/>
      <c r="J149" s="221"/>
      <c r="K149" s="193"/>
      <c r="L149" s="231"/>
      <c r="M149" s="196"/>
      <c r="N149" s="255"/>
      <c r="O149" s="125"/>
      <c r="P149" s="254"/>
      <c r="Q149" s="6"/>
      <c r="R149" s="6"/>
      <c r="S149" s="373" t="s">
        <v>274</v>
      </c>
    </row>
    <row r="150" spans="1:19" ht="22.5">
      <c r="A150" s="502"/>
      <c r="B150" s="467"/>
      <c r="C150" s="193" t="s">
        <v>153</v>
      </c>
      <c r="D150" s="185">
        <v>12.9</v>
      </c>
      <c r="E150" s="196"/>
      <c r="F150" s="51"/>
      <c r="G150" s="193"/>
      <c r="H150" s="231"/>
      <c r="I150" s="79"/>
      <c r="J150" s="221"/>
      <c r="K150" s="193"/>
      <c r="L150" s="231"/>
      <c r="M150" s="196"/>
      <c r="N150" s="241"/>
      <c r="O150" s="125"/>
      <c r="P150" s="254"/>
      <c r="Q150" s="6"/>
      <c r="R150" s="6"/>
      <c r="S150" s="364"/>
    </row>
    <row r="151" spans="1:19" ht="22.5">
      <c r="A151" s="502"/>
      <c r="B151" s="467"/>
      <c r="C151" s="193" t="s">
        <v>44</v>
      </c>
      <c r="D151" s="185">
        <v>71.72</v>
      </c>
      <c r="E151" s="196"/>
      <c r="F151" s="51"/>
      <c r="G151" s="193"/>
      <c r="H151" s="231"/>
      <c r="I151" s="79"/>
      <c r="J151" s="221"/>
      <c r="K151" s="193"/>
      <c r="L151" s="231"/>
      <c r="M151" s="196"/>
      <c r="N151" s="241"/>
      <c r="O151" s="125"/>
      <c r="P151" s="254"/>
      <c r="Q151" s="416" t="s">
        <v>267</v>
      </c>
      <c r="R151" s="6"/>
      <c r="S151" s="401" t="s">
        <v>267</v>
      </c>
    </row>
    <row r="152" spans="1:19" ht="15.75" thickBot="1">
      <c r="A152" s="502"/>
      <c r="B152" s="467"/>
      <c r="C152" s="193" t="s">
        <v>10</v>
      </c>
      <c r="D152" s="185">
        <v>1.29</v>
      </c>
      <c r="E152" s="196"/>
      <c r="F152" s="51"/>
      <c r="G152" s="193"/>
      <c r="H152" s="231"/>
      <c r="I152" s="79"/>
      <c r="J152" s="221"/>
      <c r="K152" s="193"/>
      <c r="L152" s="231"/>
      <c r="M152" s="196"/>
      <c r="N152" s="241"/>
      <c r="O152" s="125"/>
      <c r="P152" s="254"/>
      <c r="Q152" s="6"/>
      <c r="R152" s="6"/>
      <c r="S152" s="396"/>
    </row>
    <row r="153" spans="1:19" ht="15.75" thickBot="1">
      <c r="A153" s="503"/>
      <c r="B153" s="504"/>
      <c r="C153" s="194" t="s">
        <v>181</v>
      </c>
      <c r="D153" s="191">
        <f>SUM(D147:D152)</f>
        <v>128.4</v>
      </c>
      <c r="E153" s="194"/>
      <c r="F153" s="191">
        <f>SUM(F145:F152)</f>
        <v>0</v>
      </c>
      <c r="G153" s="194"/>
      <c r="H153" s="191">
        <f>SUM(H146:H152)</f>
        <v>4.91</v>
      </c>
      <c r="I153" s="266"/>
      <c r="J153" s="159">
        <f>SUM(J145:J152)</f>
        <v>0</v>
      </c>
      <c r="K153" s="248"/>
      <c r="L153" s="285">
        <f>SUM(L145:L152)</f>
        <v>0</v>
      </c>
      <c r="M153" s="194"/>
      <c r="N153" s="192">
        <f>SUM(N145:N152)</f>
        <v>2.5</v>
      </c>
      <c r="O153" s="159">
        <f>SUM(O145:O152)</f>
        <v>110</v>
      </c>
      <c r="P153" s="138">
        <f>SUM(P145:P152)</f>
        <v>0</v>
      </c>
      <c r="Q153" s="126">
        <f>SUM(Q145:Q152)</f>
        <v>0</v>
      </c>
      <c r="R153" s="126">
        <f>SUM(R145:R152)</f>
        <v>0</v>
      </c>
      <c r="S153" s="192"/>
    </row>
    <row r="154" spans="1:19" ht="26.25" customHeight="1" thickBot="1">
      <c r="A154" s="584" t="s">
        <v>81</v>
      </c>
      <c r="B154" s="585"/>
      <c r="C154" s="585"/>
      <c r="D154" s="585"/>
      <c r="E154" s="585"/>
      <c r="F154" s="585"/>
      <c r="G154" s="585"/>
      <c r="H154" s="585"/>
      <c r="I154" s="585"/>
      <c r="J154" s="585"/>
      <c r="K154" s="585"/>
      <c r="L154" s="585"/>
      <c r="M154" s="585"/>
      <c r="N154" s="585"/>
      <c r="O154" s="585"/>
      <c r="P154" s="585"/>
      <c r="Q154" s="585"/>
      <c r="R154" s="585"/>
      <c r="S154" s="586"/>
    </row>
    <row r="155" spans="1:19" ht="47.25" customHeight="1" thickBot="1">
      <c r="A155" s="593"/>
      <c r="B155" s="495" t="s">
        <v>207</v>
      </c>
      <c r="C155" s="521" t="s">
        <v>233</v>
      </c>
      <c r="D155" s="522"/>
      <c r="E155" s="525" t="s">
        <v>214</v>
      </c>
      <c r="F155" s="526"/>
      <c r="G155" s="525" t="s">
        <v>210</v>
      </c>
      <c r="H155" s="526"/>
      <c r="I155" s="540" t="s">
        <v>209</v>
      </c>
      <c r="J155" s="541"/>
      <c r="K155" s="532" t="s">
        <v>215</v>
      </c>
      <c r="L155" s="532"/>
      <c r="M155" s="532" t="s">
        <v>212</v>
      </c>
      <c r="N155" s="533"/>
      <c r="O155" s="65" t="s">
        <v>110</v>
      </c>
      <c r="P155" s="237" t="s">
        <v>142</v>
      </c>
      <c r="Q155" s="237" t="s">
        <v>143</v>
      </c>
      <c r="R155" s="237" t="s">
        <v>145</v>
      </c>
      <c r="S155" s="523" t="s">
        <v>241</v>
      </c>
    </row>
    <row r="156" spans="1:19" ht="27.75" thickBot="1">
      <c r="A156" s="594"/>
      <c r="B156" s="497"/>
      <c r="C156" s="71" t="s">
        <v>206</v>
      </c>
      <c r="D156" s="358" t="s">
        <v>216</v>
      </c>
      <c r="E156" s="71" t="s">
        <v>206</v>
      </c>
      <c r="F156" s="358" t="s">
        <v>216</v>
      </c>
      <c r="G156" s="71" t="s">
        <v>206</v>
      </c>
      <c r="H156" s="358" t="s">
        <v>216</v>
      </c>
      <c r="I156" s="71" t="s">
        <v>206</v>
      </c>
      <c r="J156" s="358" t="s">
        <v>216</v>
      </c>
      <c r="K156" s="71" t="s">
        <v>206</v>
      </c>
      <c r="L156" s="358" t="s">
        <v>216</v>
      </c>
      <c r="M156" s="71" t="s">
        <v>206</v>
      </c>
      <c r="N156" s="287" t="s">
        <v>216</v>
      </c>
      <c r="O156" s="358" t="s">
        <v>216</v>
      </c>
      <c r="P156" s="358" t="s">
        <v>216</v>
      </c>
      <c r="Q156" s="358" t="s">
        <v>216</v>
      </c>
      <c r="R156" s="358" t="s">
        <v>216</v>
      </c>
      <c r="S156" s="524"/>
    </row>
    <row r="157" spans="1:19" ht="19.5" customHeight="1" thickBot="1">
      <c r="A157" s="501">
        <v>16</v>
      </c>
      <c r="B157" s="534" t="s">
        <v>84</v>
      </c>
      <c r="C157" s="469" t="s">
        <v>41</v>
      </c>
      <c r="D157" s="470"/>
      <c r="E157" s="492"/>
      <c r="F157" s="493"/>
      <c r="G157" s="493"/>
      <c r="H157" s="493"/>
      <c r="I157" s="493"/>
      <c r="J157" s="493"/>
      <c r="K157" s="493"/>
      <c r="L157" s="493"/>
      <c r="M157" s="493"/>
      <c r="N157" s="494"/>
      <c r="O157" s="487"/>
      <c r="P157" s="488"/>
      <c r="Q157" s="488"/>
      <c r="R157" s="489"/>
      <c r="S157" s="368"/>
    </row>
    <row r="158" spans="1:19" ht="22.5">
      <c r="A158" s="502"/>
      <c r="B158" s="483"/>
      <c r="C158" s="207" t="s">
        <v>85</v>
      </c>
      <c r="D158" s="28">
        <v>15.18</v>
      </c>
      <c r="E158" s="155"/>
      <c r="F158" s="299"/>
      <c r="G158" s="193" t="s">
        <v>126</v>
      </c>
      <c r="H158" s="28">
        <v>102.1</v>
      </c>
      <c r="I158" s="146"/>
      <c r="J158" s="147"/>
      <c r="K158" s="111"/>
      <c r="L158" s="119"/>
      <c r="M158" s="196" t="s">
        <v>59</v>
      </c>
      <c r="N158" s="213">
        <v>11.4</v>
      </c>
      <c r="O158" s="128">
        <v>3000</v>
      </c>
      <c r="P158" s="148"/>
      <c r="Q158" s="130">
        <v>600</v>
      </c>
      <c r="R158" s="130"/>
      <c r="S158" s="364" t="s">
        <v>276</v>
      </c>
    </row>
    <row r="159" spans="1:19" ht="22.5">
      <c r="A159" s="502"/>
      <c r="B159" s="483"/>
      <c r="C159" s="297" t="s">
        <v>63</v>
      </c>
      <c r="D159" s="28">
        <v>32.29</v>
      </c>
      <c r="E159" s="155"/>
      <c r="F159" s="300"/>
      <c r="G159" s="286" t="s">
        <v>113</v>
      </c>
      <c r="H159" s="462">
        <v>41.56</v>
      </c>
      <c r="I159" s="146"/>
      <c r="J159" s="147"/>
      <c r="K159" s="111"/>
      <c r="L159" s="119"/>
      <c r="M159" s="196"/>
      <c r="N159" s="213"/>
      <c r="O159" s="128"/>
      <c r="P159" s="148"/>
      <c r="Q159" s="130"/>
      <c r="R159" s="130"/>
      <c r="S159" s="370" t="s">
        <v>247</v>
      </c>
    </row>
    <row r="160" spans="1:19" ht="22.5">
      <c r="A160" s="502"/>
      <c r="B160" s="483"/>
      <c r="C160" s="193" t="s">
        <v>56</v>
      </c>
      <c r="D160" s="28">
        <v>140.34</v>
      </c>
      <c r="E160" s="155"/>
      <c r="F160" s="300"/>
      <c r="G160" s="193" t="s">
        <v>136</v>
      </c>
      <c r="H160" s="28">
        <v>4.93</v>
      </c>
      <c r="I160" s="146"/>
      <c r="J160" s="147"/>
      <c r="K160" s="111"/>
      <c r="L160" s="119"/>
      <c r="M160" s="196"/>
      <c r="N160" s="213"/>
      <c r="O160" s="128"/>
      <c r="P160" s="148"/>
      <c r="Q160" s="130"/>
      <c r="R160" s="130"/>
      <c r="S160" s="397" t="s">
        <v>251</v>
      </c>
    </row>
    <row r="161" spans="1:19" ht="22.5">
      <c r="A161" s="502"/>
      <c r="B161" s="483"/>
      <c r="C161" s="193" t="s">
        <v>71</v>
      </c>
      <c r="D161" s="28">
        <v>103.81</v>
      </c>
      <c r="E161" s="155"/>
      <c r="F161" s="300"/>
      <c r="G161" s="193"/>
      <c r="H161" s="183"/>
      <c r="I161" s="146"/>
      <c r="J161" s="147"/>
      <c r="K161" s="111"/>
      <c r="L161" s="119"/>
      <c r="M161" s="196"/>
      <c r="N161" s="213"/>
      <c r="O161" s="128"/>
      <c r="P161" s="148"/>
      <c r="Q161" s="130"/>
      <c r="R161" s="130"/>
      <c r="S161" s="370" t="s">
        <v>252</v>
      </c>
    </row>
    <row r="162" spans="1:19" ht="22.5" customHeight="1">
      <c r="A162" s="502"/>
      <c r="B162" s="483"/>
      <c r="C162" s="193" t="s">
        <v>186</v>
      </c>
      <c r="D162" s="28">
        <v>134.78</v>
      </c>
      <c r="E162" s="155"/>
      <c r="F162" s="300"/>
      <c r="G162" s="193"/>
      <c r="H162" s="183"/>
      <c r="I162" s="146"/>
      <c r="J162" s="147"/>
      <c r="K162" s="111"/>
      <c r="L162" s="119"/>
      <c r="M162" s="196"/>
      <c r="N162" s="213"/>
      <c r="O162" s="128"/>
      <c r="P162" s="148"/>
      <c r="Q162" s="130"/>
      <c r="R162" s="130"/>
      <c r="S162" s="450" t="s">
        <v>281</v>
      </c>
    </row>
    <row r="163" spans="1:19" ht="22.5">
      <c r="A163" s="502"/>
      <c r="B163" s="483"/>
      <c r="C163" s="461" t="s">
        <v>288</v>
      </c>
      <c r="D163" s="462">
        <v>479.93</v>
      </c>
      <c r="E163" s="155"/>
      <c r="F163" s="300"/>
      <c r="G163" s="301"/>
      <c r="H163" s="183"/>
      <c r="I163" s="146"/>
      <c r="J163" s="147"/>
      <c r="K163" s="111"/>
      <c r="L163" s="119"/>
      <c r="M163" s="196"/>
      <c r="N163" s="213"/>
      <c r="O163" s="128"/>
      <c r="P163" s="148"/>
      <c r="Q163" s="130"/>
      <c r="R163" s="130"/>
      <c r="S163" s="411"/>
    </row>
    <row r="164" spans="1:19" ht="24" customHeight="1" thickBot="1">
      <c r="A164" s="502"/>
      <c r="B164" s="483"/>
      <c r="C164" s="196" t="s">
        <v>180</v>
      </c>
      <c r="D164" s="302">
        <v>73.16</v>
      </c>
      <c r="E164" s="155"/>
      <c r="F164" s="300"/>
      <c r="G164" s="193"/>
      <c r="H164" s="183"/>
      <c r="I164" s="146"/>
      <c r="J164" s="147"/>
      <c r="K164" s="111"/>
      <c r="L164" s="119"/>
      <c r="M164" s="196"/>
      <c r="N164" s="213"/>
      <c r="O164" s="128"/>
      <c r="P164" s="148"/>
      <c r="Q164" s="130"/>
      <c r="R164" s="130"/>
      <c r="S164" s="370" t="s">
        <v>105</v>
      </c>
    </row>
    <row r="165" spans="1:19" ht="15.75" thickBot="1">
      <c r="A165" s="503"/>
      <c r="B165" s="468"/>
      <c r="C165" s="194" t="s">
        <v>181</v>
      </c>
      <c r="D165" s="190">
        <f>SUM(D158:D164)</f>
        <v>979.4899999999999</v>
      </c>
      <c r="E165" s="303"/>
      <c r="F165" s="288">
        <f>SUM(F157:F164)</f>
        <v>0</v>
      </c>
      <c r="G165" s="194"/>
      <c r="H165" s="190">
        <f>SUM(H158:H164)</f>
        <v>148.59</v>
      </c>
      <c r="I165" s="304"/>
      <c r="J165" s="219">
        <f>SUM(J157:J164)</f>
        <v>0</v>
      </c>
      <c r="K165" s="248"/>
      <c r="L165" s="244">
        <f>SUM(L157:L164)</f>
        <v>0</v>
      </c>
      <c r="M165" s="194"/>
      <c r="N165" s="192">
        <f>SUM(N157:N164)</f>
        <v>11.4</v>
      </c>
      <c r="O165" s="127">
        <f>SUM(O157:O164)</f>
        <v>3000</v>
      </c>
      <c r="P165" s="219">
        <f>SUM(P157:P164)</f>
        <v>0</v>
      </c>
      <c r="Q165" s="220">
        <f>SUM(Q157:Q164)</f>
        <v>600</v>
      </c>
      <c r="R165" s="220">
        <f>SUM(R157:R164)</f>
        <v>0</v>
      </c>
      <c r="S165" s="369"/>
    </row>
    <row r="166" spans="1:19" ht="21.75" customHeight="1" thickBot="1">
      <c r="A166" s="501">
        <v>17</v>
      </c>
      <c r="B166" s="534" t="s">
        <v>45</v>
      </c>
      <c r="C166" s="469" t="s">
        <v>220</v>
      </c>
      <c r="D166" s="470"/>
      <c r="E166" s="471"/>
      <c r="F166" s="472"/>
      <c r="G166" s="472"/>
      <c r="H166" s="472"/>
      <c r="I166" s="472"/>
      <c r="J166" s="472"/>
      <c r="K166" s="472"/>
      <c r="L166" s="472"/>
      <c r="M166" s="472"/>
      <c r="N166" s="473"/>
      <c r="O166" s="597"/>
      <c r="P166" s="598"/>
      <c r="Q166" s="598"/>
      <c r="R166" s="599"/>
      <c r="S166" s="364" t="s">
        <v>245</v>
      </c>
    </row>
    <row r="167" spans="1:19" ht="22.5">
      <c r="A167" s="502"/>
      <c r="B167" s="483"/>
      <c r="C167" s="207"/>
      <c r="D167" s="447"/>
      <c r="E167" s="196"/>
      <c r="F167" s="195"/>
      <c r="G167" s="445" t="s">
        <v>113</v>
      </c>
      <c r="H167" s="439">
        <v>53.75</v>
      </c>
      <c r="I167" s="211"/>
      <c r="J167" s="210"/>
      <c r="K167" s="211" t="s">
        <v>153</v>
      </c>
      <c r="L167" s="210">
        <v>1.44</v>
      </c>
      <c r="M167" s="214"/>
      <c r="N167" s="212"/>
      <c r="O167" s="200">
        <v>1100</v>
      </c>
      <c r="P167" s="23"/>
      <c r="Q167" s="24"/>
      <c r="R167" s="25"/>
      <c r="S167" s="448"/>
    </row>
    <row r="168" spans="1:19" ht="15" customHeight="1">
      <c r="A168" s="502"/>
      <c r="B168" s="483"/>
      <c r="C168" s="445" t="s">
        <v>46</v>
      </c>
      <c r="D168" s="439">
        <v>152.19999999999999</v>
      </c>
      <c r="E168" s="517"/>
      <c r="F168" s="519"/>
      <c r="G168" s="438" t="s">
        <v>114</v>
      </c>
      <c r="H168" s="439">
        <v>8.18</v>
      </c>
      <c r="I168" s="211"/>
      <c r="J168" s="210"/>
      <c r="K168" s="211"/>
      <c r="L168" s="210"/>
      <c r="M168" s="214"/>
      <c r="N168" s="212"/>
      <c r="O168" s="168"/>
      <c r="P168" s="169"/>
      <c r="Q168" s="201"/>
      <c r="R168" s="202"/>
      <c r="S168" s="441"/>
    </row>
    <row r="169" spans="1:19" ht="22.5">
      <c r="A169" s="502"/>
      <c r="B169" s="483"/>
      <c r="C169" s="445" t="s">
        <v>47</v>
      </c>
      <c r="D169" s="446">
        <v>148.01</v>
      </c>
      <c r="E169" s="518"/>
      <c r="F169" s="520"/>
      <c r="G169" s="445" t="s">
        <v>115</v>
      </c>
      <c r="H169" s="439">
        <v>139.84</v>
      </c>
      <c r="I169" s="211"/>
      <c r="J169" s="210"/>
      <c r="K169" s="211"/>
      <c r="L169" s="210"/>
      <c r="M169" s="214"/>
      <c r="N169" s="212"/>
      <c r="O169" s="168"/>
      <c r="P169" s="169"/>
      <c r="Q169" s="122"/>
      <c r="R169" s="169"/>
      <c r="S169" s="498" t="s">
        <v>256</v>
      </c>
    </row>
    <row r="170" spans="1:19" ht="24.75" customHeight="1">
      <c r="A170" s="502"/>
      <c r="B170" s="483"/>
      <c r="C170" s="208" t="s">
        <v>48</v>
      </c>
      <c r="D170" s="216">
        <v>40.75</v>
      </c>
      <c r="E170" s="196"/>
      <c r="F170" s="195"/>
      <c r="G170" s="445" t="s">
        <v>116</v>
      </c>
      <c r="H170" s="439">
        <v>42.32</v>
      </c>
      <c r="I170" s="211"/>
      <c r="J170" s="210"/>
      <c r="K170" s="211"/>
      <c r="L170" s="210"/>
      <c r="M170" s="214"/>
      <c r="N170" s="212"/>
      <c r="O170" s="168"/>
      <c r="P170" s="169"/>
      <c r="Q170" s="122"/>
      <c r="R170" s="169"/>
      <c r="S170" s="498"/>
    </row>
    <row r="171" spans="1:19" ht="22.5">
      <c r="A171" s="502"/>
      <c r="B171" s="483"/>
      <c r="C171" s="445" t="s">
        <v>49</v>
      </c>
      <c r="D171" s="217">
        <v>105.39</v>
      </c>
      <c r="E171" s="196"/>
      <c r="F171" s="195"/>
      <c r="G171" s="438" t="s">
        <v>195</v>
      </c>
      <c r="H171" s="439">
        <v>2.63</v>
      </c>
      <c r="I171" s="111"/>
      <c r="J171" s="119"/>
      <c r="K171" s="111"/>
      <c r="L171" s="119"/>
      <c r="M171" s="196"/>
      <c r="N171" s="213"/>
      <c r="O171" s="168"/>
      <c r="P171" s="169"/>
      <c r="Q171" s="122"/>
      <c r="R171" s="169"/>
      <c r="S171" s="499" t="s">
        <v>263</v>
      </c>
    </row>
    <row r="172" spans="1:19" ht="22.5">
      <c r="A172" s="502"/>
      <c r="B172" s="483"/>
      <c r="C172" s="445" t="s">
        <v>50</v>
      </c>
      <c r="D172" s="439">
        <v>736.43</v>
      </c>
      <c r="E172" s="196"/>
      <c r="F172" s="195"/>
      <c r="G172" s="605" t="s">
        <v>202</v>
      </c>
      <c r="H172" s="606">
        <v>104.64</v>
      </c>
      <c r="I172" s="111"/>
      <c r="J172" s="119"/>
      <c r="K172" s="111"/>
      <c r="L172" s="119"/>
      <c r="M172" s="196"/>
      <c r="N172" s="213"/>
      <c r="O172" s="168"/>
      <c r="P172" s="169"/>
      <c r="Q172" s="122"/>
      <c r="R172" s="169"/>
      <c r="S172" s="500"/>
    </row>
    <row r="173" spans="1:19" ht="22.5">
      <c r="A173" s="502"/>
      <c r="B173" s="483"/>
      <c r="C173" s="445" t="s">
        <v>149</v>
      </c>
      <c r="D173" s="439">
        <v>243</v>
      </c>
      <c r="E173" s="196"/>
      <c r="F173" s="195"/>
      <c r="G173" s="605"/>
      <c r="H173" s="607"/>
      <c r="I173" s="111"/>
      <c r="J173" s="119"/>
      <c r="K173" s="111"/>
      <c r="L173" s="119"/>
      <c r="M173" s="196"/>
      <c r="N173" s="213"/>
      <c r="O173" s="168"/>
      <c r="P173" s="169"/>
      <c r="Q173" s="201"/>
      <c r="R173" s="202"/>
      <c r="S173" s="442"/>
    </row>
    <row r="174" spans="1:19">
      <c r="A174" s="502"/>
      <c r="B174" s="483"/>
      <c r="C174" s="445" t="s">
        <v>51</v>
      </c>
      <c r="D174" s="439">
        <v>21.58</v>
      </c>
      <c r="E174" s="196"/>
      <c r="F174" s="195"/>
      <c r="G174" s="445"/>
      <c r="H174" s="439"/>
      <c r="I174" s="111"/>
      <c r="J174" s="119"/>
      <c r="K174" s="111"/>
      <c r="L174" s="119"/>
      <c r="M174" s="196"/>
      <c r="N174" s="213"/>
      <c r="O174" s="168"/>
      <c r="P174" s="169"/>
      <c r="Q174" s="122"/>
      <c r="R174" s="169"/>
      <c r="S174" s="498"/>
    </row>
    <row r="175" spans="1:19" ht="22.5">
      <c r="A175" s="502"/>
      <c r="B175" s="483"/>
      <c r="C175" s="445" t="s">
        <v>201</v>
      </c>
      <c r="D175" s="439">
        <v>6.42</v>
      </c>
      <c r="E175" s="196"/>
      <c r="F175" s="195"/>
      <c r="G175" s="445"/>
      <c r="H175" s="183"/>
      <c r="I175" s="111"/>
      <c r="J175" s="119"/>
      <c r="K175" s="111"/>
      <c r="L175" s="119"/>
      <c r="M175" s="196"/>
      <c r="N175" s="213"/>
      <c r="O175" s="168"/>
      <c r="P175" s="169"/>
      <c r="Q175" s="122"/>
      <c r="R175" s="169"/>
      <c r="S175" s="596"/>
    </row>
    <row r="176" spans="1:19">
      <c r="A176" s="502"/>
      <c r="B176" s="483"/>
      <c r="C176" s="445" t="s">
        <v>52</v>
      </c>
      <c r="D176" s="439">
        <v>10.31</v>
      </c>
      <c r="E176" s="196"/>
      <c r="F176" s="195"/>
      <c r="G176" s="445"/>
      <c r="H176" s="183"/>
      <c r="I176" s="111"/>
      <c r="J176" s="119"/>
      <c r="K176" s="111"/>
      <c r="L176" s="119"/>
      <c r="M176" s="196"/>
      <c r="N176" s="213"/>
      <c r="O176" s="168"/>
      <c r="P176" s="169"/>
      <c r="Q176" s="122"/>
      <c r="R176" s="169"/>
      <c r="S176" s="596"/>
    </row>
    <row r="177" spans="1:19" ht="22.5">
      <c r="A177" s="502"/>
      <c r="B177" s="483"/>
      <c r="C177" s="445" t="s">
        <v>53</v>
      </c>
      <c r="D177" s="439">
        <v>48.88</v>
      </c>
      <c r="E177" s="196"/>
      <c r="F177" s="195"/>
      <c r="G177" s="445"/>
      <c r="H177" s="183"/>
      <c r="I177" s="111"/>
      <c r="J177" s="119"/>
      <c r="K177" s="111"/>
      <c r="L177" s="119"/>
      <c r="M177" s="196"/>
      <c r="N177" s="213"/>
      <c r="O177" s="168"/>
      <c r="P177" s="169"/>
      <c r="Q177" s="122"/>
      <c r="R177" s="205"/>
      <c r="S177" s="477" t="s">
        <v>105</v>
      </c>
    </row>
    <row r="178" spans="1:19" ht="23.25" thickBot="1">
      <c r="A178" s="502"/>
      <c r="B178" s="483"/>
      <c r="C178" s="445" t="s">
        <v>21</v>
      </c>
      <c r="D178" s="439">
        <v>43.91</v>
      </c>
      <c r="E178" s="196"/>
      <c r="F178" s="195"/>
      <c r="G178" s="445"/>
      <c r="H178" s="183"/>
      <c r="I178" s="111"/>
      <c r="J178" s="119"/>
      <c r="K178" s="111"/>
      <c r="L178" s="119"/>
      <c r="M178" s="196"/>
      <c r="N178" s="213"/>
      <c r="O178" s="168"/>
      <c r="P178" s="169"/>
      <c r="Q178" s="122"/>
      <c r="R178" s="205"/>
      <c r="S178" s="491"/>
    </row>
    <row r="179" spans="1:19" s="32" customFormat="1" ht="17.25" customHeight="1" thickBot="1">
      <c r="A179" s="503"/>
      <c r="B179" s="468"/>
      <c r="C179" s="303" t="s">
        <v>181</v>
      </c>
      <c r="D179" s="218">
        <f>SUM(D168:D178)</f>
        <v>1556.88</v>
      </c>
      <c r="E179" s="194"/>
      <c r="F179" s="190">
        <f>SUM(F166:F178)</f>
        <v>0</v>
      </c>
      <c r="G179" s="194"/>
      <c r="H179" s="190">
        <f>SUM(H167:H178)</f>
        <v>351.36</v>
      </c>
      <c r="I179" s="248"/>
      <c r="J179" s="322">
        <f>SUM(J166:J178)</f>
        <v>0</v>
      </c>
      <c r="K179" s="248"/>
      <c r="L179" s="244">
        <f>SUM(L167:L178)</f>
        <v>1.44</v>
      </c>
      <c r="M179" s="194"/>
      <c r="N179" s="192">
        <f>SUM(N166:N178)</f>
        <v>0</v>
      </c>
      <c r="O179" s="127">
        <f>SUM(O166:O178)</f>
        <v>1100</v>
      </c>
      <c r="P179" s="219">
        <f>SUM(P166:P178)</f>
        <v>0</v>
      </c>
      <c r="Q179" s="220">
        <f>SUM(Q166:Q178)</f>
        <v>0</v>
      </c>
      <c r="R179" s="219">
        <f>SUM(R166:R178)</f>
        <v>0</v>
      </c>
      <c r="S179" s="361"/>
    </row>
    <row r="180" spans="1:19" ht="18.75" customHeight="1" thickBot="1">
      <c r="A180" s="608">
        <v>18</v>
      </c>
      <c r="B180" s="467" t="s">
        <v>54</v>
      </c>
      <c r="C180" s="469" t="s">
        <v>3</v>
      </c>
      <c r="D180" s="470"/>
      <c r="E180" s="471"/>
      <c r="F180" s="472"/>
      <c r="G180" s="472"/>
      <c r="H180" s="472"/>
      <c r="I180" s="472"/>
      <c r="J180" s="472"/>
      <c r="K180" s="472"/>
      <c r="L180" s="472"/>
      <c r="M180" s="472"/>
      <c r="N180" s="473"/>
      <c r="O180" s="597"/>
      <c r="P180" s="598"/>
      <c r="Q180" s="598"/>
      <c r="R180" s="599"/>
      <c r="S180" s="364" t="s">
        <v>271</v>
      </c>
    </row>
    <row r="181" spans="1:19" ht="15.75" thickBot="1">
      <c r="A181" s="608"/>
      <c r="B181" s="467"/>
      <c r="C181" s="207" t="s">
        <v>55</v>
      </c>
      <c r="D181" s="447">
        <v>8.5500000000000007</v>
      </c>
      <c r="E181" s="196"/>
      <c r="F181" s="195"/>
      <c r="G181" s="445" t="s">
        <v>114</v>
      </c>
      <c r="H181" s="185">
        <v>8.25</v>
      </c>
      <c r="I181" s="79"/>
      <c r="J181" s="221"/>
      <c r="K181" s="214"/>
      <c r="L181" s="222"/>
      <c r="M181" s="211"/>
      <c r="N181" s="233"/>
      <c r="O181" s="200">
        <v>600</v>
      </c>
      <c r="P181" s="31">
        <v>600</v>
      </c>
      <c r="Q181" s="27"/>
      <c r="R181" s="27"/>
      <c r="S181" s="448"/>
    </row>
    <row r="182" spans="1:19" ht="15.75" thickBot="1">
      <c r="A182" s="608"/>
      <c r="B182" s="467"/>
      <c r="C182" s="445" t="s">
        <v>120</v>
      </c>
      <c r="D182" s="439">
        <v>20.22</v>
      </c>
      <c r="E182" s="196"/>
      <c r="F182" s="195"/>
      <c r="G182" s="445" t="s">
        <v>115</v>
      </c>
      <c r="H182" s="185">
        <v>99.64</v>
      </c>
      <c r="I182" s="79"/>
      <c r="J182" s="221"/>
      <c r="K182" s="214"/>
      <c r="L182" s="222"/>
      <c r="M182" s="211"/>
      <c r="N182" s="233"/>
      <c r="O182" s="168"/>
      <c r="P182" s="122"/>
      <c r="Q182" s="205"/>
      <c r="R182" s="205"/>
      <c r="S182" s="443"/>
    </row>
    <row r="183" spans="1:19" ht="23.25" thickBot="1">
      <c r="A183" s="608"/>
      <c r="B183" s="467"/>
      <c r="C183" s="445" t="s">
        <v>56</v>
      </c>
      <c r="D183" s="439">
        <v>132.5</v>
      </c>
      <c r="E183" s="196"/>
      <c r="F183" s="195"/>
      <c r="G183" s="445" t="s">
        <v>39</v>
      </c>
      <c r="H183" s="185">
        <v>22</v>
      </c>
      <c r="I183" s="79"/>
      <c r="J183" s="221"/>
      <c r="K183" s="214"/>
      <c r="L183" s="222"/>
      <c r="M183" s="211"/>
      <c r="N183" s="233"/>
      <c r="O183" s="168"/>
      <c r="P183" s="122"/>
      <c r="Q183" s="205"/>
      <c r="R183" s="205"/>
      <c r="S183" s="441" t="s">
        <v>246</v>
      </c>
    </row>
    <row r="184" spans="1:19" ht="23.25" thickBot="1">
      <c r="A184" s="608"/>
      <c r="B184" s="467"/>
      <c r="C184" s="445" t="s">
        <v>148</v>
      </c>
      <c r="D184" s="439">
        <v>67.97</v>
      </c>
      <c r="E184" s="196"/>
      <c r="F184" s="195"/>
      <c r="G184" s="445" t="s">
        <v>204</v>
      </c>
      <c r="H184" s="185">
        <v>1.56</v>
      </c>
      <c r="I184" s="79"/>
      <c r="J184" s="221"/>
      <c r="K184" s="214"/>
      <c r="L184" s="222"/>
      <c r="M184" s="211"/>
      <c r="N184" s="233"/>
      <c r="O184" s="168"/>
      <c r="P184" s="122"/>
      <c r="Q184" s="205"/>
      <c r="R184" s="205"/>
      <c r="S184" s="448"/>
    </row>
    <row r="185" spans="1:19" ht="27" customHeight="1" thickBot="1">
      <c r="A185" s="608"/>
      <c r="B185" s="467"/>
      <c r="C185" s="445" t="s">
        <v>93</v>
      </c>
      <c r="D185" s="439">
        <v>36.56</v>
      </c>
      <c r="E185" s="196"/>
      <c r="F185" s="195"/>
      <c r="G185" s="445" t="s">
        <v>205</v>
      </c>
      <c r="H185" s="185">
        <v>3.97</v>
      </c>
      <c r="I185" s="79"/>
      <c r="J185" s="221"/>
      <c r="K185" s="214"/>
      <c r="L185" s="222"/>
      <c r="M185" s="211"/>
      <c r="N185" s="233"/>
      <c r="O185" s="224"/>
      <c r="P185" s="225"/>
      <c r="Q185" s="225"/>
      <c r="R185" s="226"/>
      <c r="S185" s="600"/>
    </row>
    <row r="186" spans="1:19" ht="23.25" thickBot="1">
      <c r="A186" s="608"/>
      <c r="B186" s="467"/>
      <c r="C186" s="445" t="s">
        <v>57</v>
      </c>
      <c r="D186" s="439">
        <v>35.44</v>
      </c>
      <c r="E186" s="196"/>
      <c r="F186" s="195"/>
      <c r="G186" s="445"/>
      <c r="H186" s="185"/>
      <c r="I186" s="80"/>
      <c r="J186" s="227"/>
      <c r="K186" s="232"/>
      <c r="L186" s="222"/>
      <c r="M186" s="211"/>
      <c r="N186" s="233"/>
      <c r="O186" s="224"/>
      <c r="P186" s="205"/>
      <c r="Q186" s="205"/>
      <c r="R186" s="169"/>
      <c r="S186" s="601"/>
    </row>
    <row r="187" spans="1:19" ht="23.25" thickBot="1">
      <c r="A187" s="608"/>
      <c r="B187" s="467"/>
      <c r="C187" s="445" t="s">
        <v>20</v>
      </c>
      <c r="D187" s="439">
        <v>367.03</v>
      </c>
      <c r="E187" s="196"/>
      <c r="F187" s="195"/>
      <c r="G187" s="445"/>
      <c r="H187" s="231"/>
      <c r="I187" s="79" t="s">
        <v>221</v>
      </c>
      <c r="J187" s="221"/>
      <c r="K187" s="198"/>
      <c r="L187" s="228"/>
      <c r="M187" s="143"/>
      <c r="N187" s="234"/>
      <c r="O187" s="224"/>
      <c r="P187" s="205"/>
      <c r="Q187" s="205"/>
      <c r="R187" s="205"/>
      <c r="S187" s="448"/>
    </row>
    <row r="188" spans="1:19" ht="23.25" thickBot="1">
      <c r="A188" s="608"/>
      <c r="B188" s="467"/>
      <c r="C188" s="445" t="s">
        <v>203</v>
      </c>
      <c r="D188" s="439">
        <v>7.09</v>
      </c>
      <c r="E188" s="196"/>
      <c r="F188" s="195"/>
      <c r="G188" s="445"/>
      <c r="H188" s="231"/>
      <c r="I188" s="79"/>
      <c r="J188" s="221"/>
      <c r="K188" s="198"/>
      <c r="L188" s="228"/>
      <c r="M188" s="143"/>
      <c r="N188" s="234"/>
      <c r="O188" s="168"/>
      <c r="P188" s="122"/>
      <c r="Q188" s="205"/>
      <c r="R188" s="205"/>
      <c r="S188" s="527"/>
    </row>
    <row r="189" spans="1:19" ht="15.75" thickBot="1">
      <c r="A189" s="608"/>
      <c r="B189" s="467"/>
      <c r="C189" s="438" t="s">
        <v>58</v>
      </c>
      <c r="D189" s="439">
        <v>8.3800000000000008</v>
      </c>
      <c r="E189" s="196"/>
      <c r="F189" s="195"/>
      <c r="G189" s="445"/>
      <c r="H189" s="231"/>
      <c r="I189" s="79"/>
      <c r="J189" s="221"/>
      <c r="K189" s="198"/>
      <c r="L189" s="228"/>
      <c r="M189" s="143"/>
      <c r="N189" s="234"/>
      <c r="O189" s="168"/>
      <c r="P189" s="229"/>
      <c r="Q189" s="230"/>
      <c r="R189" s="230"/>
      <c r="S189" s="527"/>
    </row>
    <row r="190" spans="1:19" ht="23.25" thickBot="1">
      <c r="A190" s="608"/>
      <c r="B190" s="467"/>
      <c r="C190" s="445" t="s">
        <v>155</v>
      </c>
      <c r="D190" s="439">
        <v>2.35</v>
      </c>
      <c r="E190" s="196"/>
      <c r="F190" s="195"/>
      <c r="G190" s="445"/>
      <c r="H190" s="231"/>
      <c r="I190" s="79"/>
      <c r="J190" s="221"/>
      <c r="K190" s="196"/>
      <c r="L190" s="183"/>
      <c r="M190" s="111"/>
      <c r="N190" s="235"/>
      <c r="O190" s="168"/>
      <c r="P190" s="122"/>
      <c r="Q190" s="205"/>
      <c r="R190" s="205"/>
      <c r="S190" s="477" t="s">
        <v>105</v>
      </c>
    </row>
    <row r="191" spans="1:19" ht="23.25" thickBot="1">
      <c r="A191" s="608"/>
      <c r="B191" s="467"/>
      <c r="C191" s="445" t="s">
        <v>59</v>
      </c>
      <c r="D191" s="439">
        <v>6.7</v>
      </c>
      <c r="E191" s="196"/>
      <c r="F191" s="195"/>
      <c r="G191" s="445"/>
      <c r="H191" s="231"/>
      <c r="I191" s="79"/>
      <c r="J191" s="221"/>
      <c r="K191" s="196"/>
      <c r="L191" s="183"/>
      <c r="M191" s="111"/>
      <c r="N191" s="235"/>
      <c r="O191" s="168"/>
      <c r="P191" s="122"/>
      <c r="Q191" s="205"/>
      <c r="R191" s="205"/>
      <c r="S191" s="491"/>
    </row>
    <row r="192" spans="1:19" s="41" customFormat="1" thickBot="1">
      <c r="A192" s="608"/>
      <c r="B192" s="552"/>
      <c r="C192" s="194" t="s">
        <v>181</v>
      </c>
      <c r="D192" s="190">
        <f>SUM(D181:D191)</f>
        <v>692.79000000000008</v>
      </c>
      <c r="E192" s="194"/>
      <c r="F192" s="190">
        <f>SUM(F180:F191)</f>
        <v>0</v>
      </c>
      <c r="G192" s="194"/>
      <c r="H192" s="191">
        <f>SUM(H181:H191)</f>
        <v>135.41999999999999</v>
      </c>
      <c r="I192" s="304"/>
      <c r="J192" s="219">
        <f>SUM(J180:J191)</f>
        <v>0</v>
      </c>
      <c r="K192" s="194"/>
      <c r="L192" s="190">
        <f>SUM(L180:L191)</f>
        <v>0</v>
      </c>
      <c r="M192" s="248"/>
      <c r="N192" s="236">
        <f>SUM(N180:N191)</f>
        <v>0</v>
      </c>
      <c r="O192" s="127">
        <f>SUM(O180:O191)</f>
        <v>600</v>
      </c>
      <c r="P192" s="220">
        <f>SUM(P180:P191)</f>
        <v>600</v>
      </c>
      <c r="Q192" s="127">
        <f>SUM(Q180:Q191)</f>
        <v>0</v>
      </c>
      <c r="R192" s="127">
        <f>SUM(R180:R191)</f>
        <v>0</v>
      </c>
      <c r="S192" s="361"/>
    </row>
    <row r="193" spans="1:19" ht="17.25" customHeight="1" thickBot="1">
      <c r="A193" s="501">
        <v>19</v>
      </c>
      <c r="B193" s="590" t="s">
        <v>86</v>
      </c>
      <c r="C193" s="469" t="s">
        <v>3</v>
      </c>
      <c r="D193" s="470"/>
      <c r="E193" s="564"/>
      <c r="F193" s="565"/>
      <c r="G193" s="565"/>
      <c r="H193" s="565"/>
      <c r="I193" s="565"/>
      <c r="J193" s="565"/>
      <c r="K193" s="565"/>
      <c r="L193" s="565"/>
      <c r="M193" s="565"/>
      <c r="N193" s="566"/>
      <c r="O193" s="487"/>
      <c r="P193" s="488"/>
      <c r="Q193" s="488"/>
      <c r="R193" s="489"/>
      <c r="S193" s="368"/>
    </row>
    <row r="194" spans="1:19">
      <c r="A194" s="502"/>
      <c r="B194" s="591"/>
      <c r="C194" s="305"/>
      <c r="D194" s="52"/>
      <c r="E194" s="290"/>
      <c r="F194" s="289"/>
      <c r="G194" s="193" t="s">
        <v>114</v>
      </c>
      <c r="H194" s="28">
        <v>7.22</v>
      </c>
      <c r="I194" s="79"/>
      <c r="J194" s="68"/>
      <c r="K194" s="198"/>
      <c r="L194" s="228"/>
      <c r="M194" s="198"/>
      <c r="N194" s="197"/>
      <c r="O194" s="120">
        <v>500</v>
      </c>
      <c r="P194" s="21"/>
      <c r="Q194" s="22"/>
      <c r="R194" s="22"/>
      <c r="S194" s="363" t="s">
        <v>275</v>
      </c>
    </row>
    <row r="195" spans="1:19" ht="22.5">
      <c r="A195" s="502"/>
      <c r="B195" s="591"/>
      <c r="C195" s="290"/>
      <c r="D195" s="52"/>
      <c r="E195" s="290"/>
      <c r="F195" s="289"/>
      <c r="G195" s="193" t="s">
        <v>183</v>
      </c>
      <c r="H195" s="28">
        <v>55.35</v>
      </c>
      <c r="I195" s="79"/>
      <c r="J195" s="68"/>
      <c r="K195" s="198"/>
      <c r="L195" s="228"/>
      <c r="M195" s="198"/>
      <c r="N195" s="197"/>
      <c r="O195" s="120"/>
      <c r="P195" s="21"/>
      <c r="Q195" s="22"/>
      <c r="R195" s="22"/>
      <c r="S195" s="397"/>
    </row>
    <row r="196" spans="1:19" ht="16.5" customHeight="1">
      <c r="A196" s="502"/>
      <c r="B196" s="591"/>
      <c r="C196" s="290"/>
      <c r="D196" s="52"/>
      <c r="E196" s="290"/>
      <c r="F196" s="289"/>
      <c r="G196" s="193" t="s">
        <v>10</v>
      </c>
      <c r="H196" s="28">
        <v>1.57</v>
      </c>
      <c r="I196" s="79"/>
      <c r="J196" s="68"/>
      <c r="K196" s="198"/>
      <c r="L196" s="228"/>
      <c r="M196" s="198"/>
      <c r="N196" s="197"/>
      <c r="O196" s="120"/>
      <c r="P196" s="21"/>
      <c r="Q196" s="22"/>
      <c r="R196" s="22"/>
      <c r="S196" s="397" t="s">
        <v>139</v>
      </c>
    </row>
    <row r="197" spans="1:19" ht="22.5">
      <c r="A197" s="502"/>
      <c r="B197" s="591"/>
      <c r="C197" s="290"/>
      <c r="D197" s="52"/>
      <c r="E197" s="290"/>
      <c r="F197" s="289"/>
      <c r="G197" s="193" t="s">
        <v>152</v>
      </c>
      <c r="H197" s="28">
        <v>8.2899999999999991</v>
      </c>
      <c r="I197" s="79"/>
      <c r="J197" s="68"/>
      <c r="K197" s="198"/>
      <c r="L197" s="228"/>
      <c r="M197" s="198"/>
      <c r="N197" s="197"/>
      <c r="O197" s="120"/>
      <c r="P197" s="21"/>
      <c r="Q197" s="22"/>
      <c r="R197" s="22"/>
      <c r="S197" s="368"/>
    </row>
    <row r="198" spans="1:19" ht="21" customHeight="1">
      <c r="A198" s="502"/>
      <c r="B198" s="591"/>
      <c r="C198" s="290"/>
      <c r="D198" s="52"/>
      <c r="E198" s="290"/>
      <c r="F198" s="289"/>
      <c r="G198" s="193" t="s">
        <v>119</v>
      </c>
      <c r="H198" s="28">
        <v>3.03</v>
      </c>
      <c r="I198" s="79"/>
      <c r="J198" s="68"/>
      <c r="K198" s="198"/>
      <c r="L198" s="228"/>
      <c r="M198" s="198"/>
      <c r="N198" s="197"/>
      <c r="O198" s="120"/>
      <c r="P198" s="21"/>
      <c r="Q198" s="22"/>
      <c r="R198" s="22"/>
      <c r="S198" s="368"/>
    </row>
    <row r="199" spans="1:19" ht="22.5">
      <c r="A199" s="502"/>
      <c r="B199" s="591"/>
      <c r="C199" s="290"/>
      <c r="D199" s="52"/>
      <c r="E199" s="290"/>
      <c r="F199" s="289"/>
      <c r="G199" s="209" t="s">
        <v>63</v>
      </c>
      <c r="H199" s="206">
        <v>18.14</v>
      </c>
      <c r="I199" s="79"/>
      <c r="J199" s="68"/>
      <c r="K199" s="198"/>
      <c r="L199" s="228"/>
      <c r="M199" s="198"/>
      <c r="N199" s="197"/>
      <c r="O199" s="120"/>
      <c r="P199" s="21"/>
      <c r="Q199" s="22"/>
      <c r="R199" s="22"/>
      <c r="S199" s="477" t="s">
        <v>105</v>
      </c>
    </row>
    <row r="200" spans="1:19" ht="15.75" thickBot="1">
      <c r="A200" s="502"/>
      <c r="B200" s="591"/>
      <c r="C200" s="310"/>
      <c r="D200" s="52"/>
      <c r="E200" s="306"/>
      <c r="F200" s="289"/>
      <c r="G200" s="307"/>
      <c r="H200" s="166"/>
      <c r="I200" s="308"/>
      <c r="J200" s="68"/>
      <c r="K200" s="309"/>
      <c r="L200" s="228"/>
      <c r="M200" s="198"/>
      <c r="N200" s="197"/>
      <c r="O200" s="120"/>
      <c r="P200" s="21"/>
      <c r="Q200" s="22"/>
      <c r="R200" s="22"/>
      <c r="S200" s="491"/>
    </row>
    <row r="201" spans="1:19" ht="15.75" thickBot="1">
      <c r="A201" s="503"/>
      <c r="B201" s="592"/>
      <c r="C201" s="189" t="s">
        <v>181</v>
      </c>
      <c r="D201" s="189">
        <f>SUM(D193:D200)</f>
        <v>0</v>
      </c>
      <c r="E201" s="298"/>
      <c r="F201" s="311">
        <f>SUM(F193:F200)</f>
        <v>0</v>
      </c>
      <c r="G201" s="191"/>
      <c r="H201" s="189">
        <f>SUM(H194:H200)</f>
        <v>93.600000000000009</v>
      </c>
      <c r="I201" s="266"/>
      <c r="J201" s="126">
        <f>SUM(J193:J200)</f>
        <v>0</v>
      </c>
      <c r="K201" s="191"/>
      <c r="L201" s="283">
        <f>SUM(L193:L200)</f>
        <v>0</v>
      </c>
      <c r="M201" s="194"/>
      <c r="N201" s="192">
        <f>SUM(N193:N200)</f>
        <v>0</v>
      </c>
      <c r="O201" s="159">
        <f>SUM(O193:O200)</f>
        <v>500</v>
      </c>
      <c r="P201" s="312">
        <f>SUM(P193:P200)</f>
        <v>0</v>
      </c>
      <c r="Q201" s="138">
        <f>SUM(Q193:Q200)</f>
        <v>0</v>
      </c>
      <c r="R201" s="126">
        <f>SUM(R193:R200)</f>
        <v>0</v>
      </c>
      <c r="S201" s="369"/>
    </row>
    <row r="202" spans="1:19" ht="25.5" customHeight="1" thickBot="1">
      <c r="A202" s="595">
        <v>20</v>
      </c>
      <c r="B202" s="466" t="s">
        <v>87</v>
      </c>
      <c r="C202" s="469" t="s">
        <v>140</v>
      </c>
      <c r="D202" s="470"/>
      <c r="E202" s="492"/>
      <c r="F202" s="493"/>
      <c r="G202" s="493"/>
      <c r="H202" s="493"/>
      <c r="I202" s="493"/>
      <c r="J202" s="493"/>
      <c r="K202" s="493"/>
      <c r="L202" s="493"/>
      <c r="M202" s="493"/>
      <c r="N202" s="494"/>
      <c r="O202" s="487"/>
      <c r="P202" s="488"/>
      <c r="Q202" s="488"/>
      <c r="R202" s="489"/>
      <c r="S202" s="367"/>
    </row>
    <row r="203" spans="1:19" ht="15.75" thickBot="1">
      <c r="A203" s="595"/>
      <c r="B203" s="467"/>
      <c r="C203" s="207" t="s">
        <v>55</v>
      </c>
      <c r="D203" s="359">
        <v>4.24</v>
      </c>
      <c r="E203" s="140"/>
      <c r="F203" s="166"/>
      <c r="G203" s="196" t="s">
        <v>66</v>
      </c>
      <c r="H203" s="359">
        <v>25.13</v>
      </c>
      <c r="I203" s="294" t="s">
        <v>68</v>
      </c>
      <c r="J203" s="295">
        <v>2.79</v>
      </c>
      <c r="K203" s="111"/>
      <c r="L203" s="119"/>
      <c r="M203" s="196"/>
      <c r="N203" s="241"/>
      <c r="O203" s="168">
        <v>750</v>
      </c>
      <c r="P203" s="136">
        <v>700</v>
      </c>
      <c r="Q203" s="122"/>
      <c r="R203" s="122"/>
      <c r="S203" s="371" t="s">
        <v>106</v>
      </c>
    </row>
    <row r="204" spans="1:19" ht="24" customHeight="1" thickBot="1">
      <c r="A204" s="595"/>
      <c r="B204" s="467"/>
      <c r="C204" s="360" t="s">
        <v>18</v>
      </c>
      <c r="D204" s="359">
        <v>88.66</v>
      </c>
      <c r="E204" s="140"/>
      <c r="F204" s="166"/>
      <c r="G204" s="196" t="s">
        <v>157</v>
      </c>
      <c r="H204" s="359">
        <v>1.51</v>
      </c>
      <c r="I204" s="316" t="s">
        <v>88</v>
      </c>
      <c r="J204" s="313">
        <v>4.4000000000000004</v>
      </c>
      <c r="K204" s="111"/>
      <c r="L204" s="119"/>
      <c r="M204" s="196"/>
      <c r="N204" s="241"/>
      <c r="O204" s="168"/>
      <c r="P204" s="136"/>
      <c r="Q204" s="122"/>
      <c r="R204" s="122"/>
      <c r="S204" s="395"/>
    </row>
    <row r="205" spans="1:19" ht="23.25" thickBot="1">
      <c r="A205" s="595"/>
      <c r="B205" s="467"/>
      <c r="C205" s="360" t="s">
        <v>77</v>
      </c>
      <c r="D205" s="359">
        <v>31</v>
      </c>
      <c r="E205" s="140"/>
      <c r="F205" s="166"/>
      <c r="G205" s="196" t="s">
        <v>184</v>
      </c>
      <c r="H205" s="359">
        <v>1.99</v>
      </c>
      <c r="I205" s="79"/>
      <c r="J205" s="68"/>
      <c r="K205" s="111"/>
      <c r="L205" s="119"/>
      <c r="M205" s="196"/>
      <c r="N205" s="241"/>
      <c r="O205" s="168"/>
      <c r="P205" s="136"/>
      <c r="Q205" s="122"/>
      <c r="R205" s="122"/>
      <c r="S205" s="395" t="s">
        <v>107</v>
      </c>
    </row>
    <row r="206" spans="1:19" ht="23.25" thickBot="1">
      <c r="A206" s="595"/>
      <c r="B206" s="467"/>
      <c r="C206" s="360" t="s">
        <v>72</v>
      </c>
      <c r="D206" s="359">
        <v>27.84</v>
      </c>
      <c r="E206" s="140"/>
      <c r="F206" s="166"/>
      <c r="G206" s="196" t="s">
        <v>185</v>
      </c>
      <c r="H206" s="359">
        <v>4.4000000000000004</v>
      </c>
      <c r="I206" s="79"/>
      <c r="J206" s="68"/>
      <c r="K206" s="111"/>
      <c r="L206" s="119"/>
      <c r="M206" s="196"/>
      <c r="N206" s="241"/>
      <c r="O206" s="168"/>
      <c r="P206" s="136"/>
      <c r="Q206" s="122"/>
      <c r="R206" s="122"/>
      <c r="S206" s="368"/>
    </row>
    <row r="207" spans="1:19" ht="25.5" customHeight="1" thickBot="1">
      <c r="A207" s="595"/>
      <c r="B207" s="467"/>
      <c r="C207" s="360" t="s">
        <v>14</v>
      </c>
      <c r="D207" s="359">
        <v>22.83</v>
      </c>
      <c r="E207" s="140"/>
      <c r="F207" s="166"/>
      <c r="G207" s="196"/>
      <c r="H207" s="183"/>
      <c r="I207" s="79"/>
      <c r="J207" s="68"/>
      <c r="K207" s="111"/>
      <c r="L207" s="119"/>
      <c r="M207" s="196"/>
      <c r="N207" s="241"/>
      <c r="O207" s="168"/>
      <c r="P207" s="136"/>
      <c r="Q207" s="122"/>
      <c r="R207" s="122"/>
      <c r="S207" s="560" t="s">
        <v>105</v>
      </c>
    </row>
    <row r="208" spans="1:19" ht="23.25" thickBot="1">
      <c r="A208" s="595"/>
      <c r="B208" s="467"/>
      <c r="C208" s="360" t="s">
        <v>9</v>
      </c>
      <c r="D208" s="359">
        <v>239.46</v>
      </c>
      <c r="E208" s="140"/>
      <c r="F208" s="166"/>
      <c r="G208" s="196"/>
      <c r="H208" s="183"/>
      <c r="I208" s="80"/>
      <c r="J208" s="68"/>
      <c r="K208" s="111"/>
      <c r="L208" s="119"/>
      <c r="M208" s="196"/>
      <c r="N208" s="241"/>
      <c r="O208" s="168"/>
      <c r="P208" s="136"/>
      <c r="Q208" s="122"/>
      <c r="R208" s="136"/>
      <c r="S208" s="560"/>
    </row>
    <row r="209" spans="1:19" ht="15.75" thickBot="1">
      <c r="A209" s="595"/>
      <c r="B209" s="468"/>
      <c r="C209" s="194" t="s">
        <v>181</v>
      </c>
      <c r="D209" s="190">
        <f>SUM(D203:D208)</f>
        <v>414.03</v>
      </c>
      <c r="E209" s="293"/>
      <c r="F209" s="311">
        <f>SUM(F203:F208)</f>
        <v>0</v>
      </c>
      <c r="G209" s="76"/>
      <c r="H209" s="244">
        <f>SUM(H203:H208)</f>
        <v>33.03</v>
      </c>
      <c r="I209" s="86"/>
      <c r="J209" s="87">
        <f>SUM(J203:J208)</f>
        <v>7.19</v>
      </c>
      <c r="K209" s="76"/>
      <c r="L209" s="244">
        <f>SUM(L202:L208)</f>
        <v>0</v>
      </c>
      <c r="M209" s="86"/>
      <c r="N209" s="315">
        <f>SUM(N202:N208)</f>
        <v>0</v>
      </c>
      <c r="O209" s="126">
        <f>SUM(O202:O208)</f>
        <v>750</v>
      </c>
      <c r="P209" s="159">
        <f>SUM(P202:P208)</f>
        <v>700</v>
      </c>
      <c r="Q209" s="160">
        <f>SUM(Q202:Q208)</f>
        <v>0</v>
      </c>
      <c r="R209" s="314">
        <f>SUM(R202:R208)</f>
        <v>0</v>
      </c>
      <c r="S209" s="408"/>
    </row>
    <row r="210" spans="1:19" ht="17.25" customHeight="1" thickBot="1">
      <c r="A210" s="501">
        <v>19</v>
      </c>
      <c r="B210" s="590" t="s">
        <v>289</v>
      </c>
      <c r="C210" s="469" t="s">
        <v>3</v>
      </c>
      <c r="D210" s="470"/>
      <c r="E210" s="564"/>
      <c r="F210" s="565"/>
      <c r="G210" s="565"/>
      <c r="H210" s="565"/>
      <c r="I210" s="565"/>
      <c r="J210" s="565"/>
      <c r="K210" s="565"/>
      <c r="L210" s="565"/>
      <c r="M210" s="565"/>
      <c r="N210" s="566"/>
      <c r="O210" s="487"/>
      <c r="P210" s="488"/>
      <c r="Q210" s="488"/>
      <c r="R210" s="489"/>
      <c r="S210" s="368"/>
    </row>
    <row r="211" spans="1:19">
      <c r="A211" s="502"/>
      <c r="B211" s="591"/>
      <c r="C211" s="305"/>
      <c r="D211" s="52"/>
      <c r="E211" s="290"/>
      <c r="F211" s="289"/>
      <c r="G211" s="456" t="s">
        <v>114</v>
      </c>
      <c r="H211" s="439">
        <v>5</v>
      </c>
      <c r="I211" s="79"/>
      <c r="J211" s="68"/>
      <c r="K211" s="198"/>
      <c r="L211" s="228"/>
      <c r="M211" s="198"/>
      <c r="N211" s="197"/>
      <c r="O211" s="463">
        <v>30</v>
      </c>
      <c r="P211" s="21"/>
      <c r="Q211" s="22"/>
      <c r="R211" s="22"/>
      <c r="S211" s="363" t="s">
        <v>275</v>
      </c>
    </row>
    <row r="212" spans="1:19" ht="22.5">
      <c r="A212" s="502"/>
      <c r="B212" s="591"/>
      <c r="C212" s="290"/>
      <c r="D212" s="52"/>
      <c r="E212" s="290"/>
      <c r="F212" s="289"/>
      <c r="G212" s="456" t="s">
        <v>62</v>
      </c>
      <c r="H212" s="439">
        <v>58.48</v>
      </c>
      <c r="I212" s="79"/>
      <c r="J212" s="68"/>
      <c r="K212" s="198"/>
      <c r="L212" s="228"/>
      <c r="M212" s="198"/>
      <c r="N212" s="197"/>
      <c r="O212" s="463"/>
      <c r="P212" s="21"/>
      <c r="Q212" s="22"/>
      <c r="R212" s="22"/>
      <c r="S212" s="458"/>
    </row>
    <row r="213" spans="1:19" ht="16.5" customHeight="1">
      <c r="A213" s="502"/>
      <c r="B213" s="591"/>
      <c r="C213" s="290"/>
      <c r="D213" s="52"/>
      <c r="E213" s="290"/>
      <c r="F213" s="289"/>
      <c r="G213" s="456" t="s">
        <v>290</v>
      </c>
      <c r="H213" s="439">
        <v>5.62</v>
      </c>
      <c r="I213" s="79"/>
      <c r="J213" s="68"/>
      <c r="K213" s="198"/>
      <c r="L213" s="228"/>
      <c r="M213" s="198"/>
      <c r="N213" s="197"/>
      <c r="O213" s="463"/>
      <c r="P213" s="21"/>
      <c r="Q213" s="22"/>
      <c r="R213" s="22"/>
      <c r="S213" s="458" t="s">
        <v>139</v>
      </c>
    </row>
    <row r="214" spans="1:19">
      <c r="A214" s="502"/>
      <c r="B214" s="591"/>
      <c r="C214" s="290"/>
      <c r="D214" s="52"/>
      <c r="E214" s="290"/>
      <c r="F214" s="289"/>
      <c r="G214" s="456" t="s">
        <v>124</v>
      </c>
      <c r="H214" s="439">
        <v>6.7</v>
      </c>
      <c r="I214" s="79"/>
      <c r="J214" s="68"/>
      <c r="K214" s="198"/>
      <c r="L214" s="228"/>
      <c r="M214" s="198"/>
      <c r="N214" s="197"/>
      <c r="O214" s="463"/>
      <c r="P214" s="21"/>
      <c r="Q214" s="22"/>
      <c r="R214" s="22"/>
      <c r="S214" s="368"/>
    </row>
    <row r="215" spans="1:19" ht="21" customHeight="1">
      <c r="A215" s="502"/>
      <c r="B215" s="591"/>
      <c r="C215" s="290"/>
      <c r="D215" s="52"/>
      <c r="E215" s="290"/>
      <c r="F215" s="289"/>
      <c r="G215" s="438" t="s">
        <v>156</v>
      </c>
      <c r="H215" s="457">
        <v>6.7</v>
      </c>
      <c r="I215" s="79"/>
      <c r="J215" s="68"/>
      <c r="K215" s="198"/>
      <c r="L215" s="228"/>
      <c r="M215" s="198"/>
      <c r="N215" s="197"/>
      <c r="O215" s="463"/>
      <c r="P215" s="21"/>
      <c r="Q215" s="22"/>
      <c r="R215" s="22"/>
      <c r="S215" s="368"/>
    </row>
    <row r="216" spans="1:19">
      <c r="A216" s="502"/>
      <c r="B216" s="591"/>
      <c r="C216" s="290"/>
      <c r="D216" s="52"/>
      <c r="E216" s="290"/>
      <c r="F216" s="289"/>
      <c r="G216" s="438"/>
      <c r="H216" s="457"/>
      <c r="I216" s="79"/>
      <c r="J216" s="68"/>
      <c r="K216" s="198"/>
      <c r="L216" s="228"/>
      <c r="M216" s="198"/>
      <c r="N216" s="197"/>
      <c r="O216" s="463"/>
      <c r="P216" s="21"/>
      <c r="Q216" s="22"/>
      <c r="R216" s="22"/>
      <c r="S216" s="477" t="s">
        <v>105</v>
      </c>
    </row>
    <row r="217" spans="1:19" ht="15.75" thickBot="1">
      <c r="A217" s="502"/>
      <c r="B217" s="591"/>
      <c r="C217" s="310"/>
      <c r="D217" s="52"/>
      <c r="E217" s="306"/>
      <c r="F217" s="289"/>
      <c r="G217" s="307"/>
      <c r="H217" s="166"/>
      <c r="I217" s="308"/>
      <c r="J217" s="68"/>
      <c r="K217" s="309"/>
      <c r="L217" s="228"/>
      <c r="M217" s="198"/>
      <c r="N217" s="197"/>
      <c r="O217" s="463"/>
      <c r="P217" s="21"/>
      <c r="Q217" s="22"/>
      <c r="R217" s="22"/>
      <c r="S217" s="491"/>
    </row>
    <row r="218" spans="1:19" ht="15.75" thickBot="1">
      <c r="A218" s="503"/>
      <c r="B218" s="592"/>
      <c r="C218" s="189" t="s">
        <v>181</v>
      </c>
      <c r="D218" s="189">
        <f>SUM(D210:D217)</f>
        <v>0</v>
      </c>
      <c r="E218" s="298"/>
      <c r="F218" s="311">
        <f>SUM(F210:F217)</f>
        <v>0</v>
      </c>
      <c r="G218" s="191"/>
      <c r="H218" s="189">
        <f>SUM(H211:H217)</f>
        <v>82.5</v>
      </c>
      <c r="I218" s="266"/>
      <c r="J218" s="126">
        <f>SUM(J210:J217)</f>
        <v>0</v>
      </c>
      <c r="K218" s="191"/>
      <c r="L218" s="283">
        <f>SUM(L210:L217)</f>
        <v>0</v>
      </c>
      <c r="M218" s="194"/>
      <c r="N218" s="192">
        <f>SUM(N210:N217)</f>
        <v>0</v>
      </c>
      <c r="O218" s="464">
        <f>SUM(O210:O217)</f>
        <v>30</v>
      </c>
      <c r="P218" s="312">
        <f>SUM(P210:P217)</f>
        <v>0</v>
      </c>
      <c r="Q218" s="138">
        <f>SUM(Q210:Q217)</f>
        <v>0</v>
      </c>
      <c r="R218" s="126">
        <f>SUM(R210:R217)</f>
        <v>0</v>
      </c>
      <c r="S218" s="369"/>
    </row>
    <row r="219" spans="1:19" ht="23.25" customHeight="1" thickBot="1">
      <c r="A219" s="584" t="s">
        <v>234</v>
      </c>
      <c r="B219" s="585"/>
      <c r="C219" s="585"/>
      <c r="D219" s="585"/>
      <c r="E219" s="585"/>
      <c r="F219" s="585"/>
      <c r="G219" s="585"/>
      <c r="H219" s="585"/>
      <c r="I219" s="585"/>
      <c r="J219" s="585"/>
      <c r="K219" s="585"/>
      <c r="L219" s="585"/>
      <c r="M219" s="585"/>
      <c r="N219" s="585"/>
      <c r="O219" s="585"/>
      <c r="P219" s="585"/>
      <c r="Q219" s="585"/>
      <c r="R219" s="585"/>
      <c r="S219" s="586"/>
    </row>
    <row r="220" spans="1:19" ht="45.75" customHeight="1" thickBot="1">
      <c r="A220" s="593"/>
      <c r="B220" s="495"/>
      <c r="C220" s="521" t="s">
        <v>233</v>
      </c>
      <c r="D220" s="522"/>
      <c r="E220" s="525" t="s">
        <v>214</v>
      </c>
      <c r="F220" s="526"/>
      <c r="G220" s="525" t="s">
        <v>210</v>
      </c>
      <c r="H220" s="526"/>
      <c r="I220" s="540" t="s">
        <v>209</v>
      </c>
      <c r="J220" s="541"/>
      <c r="K220" s="532" t="s">
        <v>215</v>
      </c>
      <c r="L220" s="532"/>
      <c r="M220" s="532" t="s">
        <v>212</v>
      </c>
      <c r="N220" s="533"/>
      <c r="O220" s="65" t="s">
        <v>110</v>
      </c>
      <c r="P220" s="237" t="s">
        <v>142</v>
      </c>
      <c r="Q220" s="237" t="s">
        <v>143</v>
      </c>
      <c r="R220" s="237" t="s">
        <v>145</v>
      </c>
      <c r="S220" s="523" t="s">
        <v>241</v>
      </c>
    </row>
    <row r="221" spans="1:19" ht="27.75" thickBot="1">
      <c r="A221" s="594"/>
      <c r="B221" s="497"/>
      <c r="C221" s="71" t="s">
        <v>206</v>
      </c>
      <c r="D221" s="358" t="s">
        <v>216</v>
      </c>
      <c r="E221" s="71" t="s">
        <v>206</v>
      </c>
      <c r="F221" s="358" t="s">
        <v>216</v>
      </c>
      <c r="G221" s="71" t="s">
        <v>206</v>
      </c>
      <c r="H221" s="358" t="s">
        <v>216</v>
      </c>
      <c r="I221" s="71" t="s">
        <v>206</v>
      </c>
      <c r="J221" s="358" t="s">
        <v>216</v>
      </c>
      <c r="K221" s="71" t="s">
        <v>206</v>
      </c>
      <c r="L221" s="358" t="s">
        <v>216</v>
      </c>
      <c r="M221" s="71" t="s">
        <v>206</v>
      </c>
      <c r="N221" s="287" t="s">
        <v>216</v>
      </c>
      <c r="O221" s="358" t="s">
        <v>216</v>
      </c>
      <c r="P221" s="358" t="s">
        <v>216</v>
      </c>
      <c r="Q221" s="358" t="s">
        <v>216</v>
      </c>
      <c r="R221" s="358" t="s">
        <v>216</v>
      </c>
      <c r="S221" s="524"/>
    </row>
    <row r="222" spans="1:19" ht="23.25" customHeight="1" thickBot="1">
      <c r="A222" s="501">
        <v>22</v>
      </c>
      <c r="B222" s="534" t="s">
        <v>270</v>
      </c>
      <c r="C222" s="469" t="s">
        <v>235</v>
      </c>
      <c r="D222" s="470"/>
      <c r="E222" s="604"/>
      <c r="F222" s="602"/>
      <c r="G222" s="602"/>
      <c r="H222" s="602"/>
      <c r="I222" s="602"/>
      <c r="J222" s="602"/>
      <c r="K222" s="602"/>
      <c r="L222" s="602"/>
      <c r="M222" s="602"/>
      <c r="N222" s="602"/>
      <c r="O222" s="602"/>
      <c r="P222" s="602"/>
      <c r="Q222" s="602"/>
      <c r="R222" s="603"/>
      <c r="S222" s="412"/>
    </row>
    <row r="223" spans="1:19" s="239" customFormat="1" ht="15.75" customHeight="1">
      <c r="A223" s="502"/>
      <c r="B223" s="483"/>
      <c r="C223" s="343"/>
      <c r="D223" s="344"/>
      <c r="E223" s="343"/>
      <c r="F223" s="344"/>
      <c r="G223" s="73" t="s">
        <v>239</v>
      </c>
      <c r="H223" s="587">
        <v>216</v>
      </c>
      <c r="I223" s="343"/>
      <c r="J223" s="344"/>
      <c r="K223" s="345"/>
      <c r="L223" s="346"/>
      <c r="M223" s="343"/>
      <c r="N223" s="351"/>
      <c r="O223" s="344"/>
      <c r="P223" s="347"/>
      <c r="Q223" s="347"/>
      <c r="R223" s="347"/>
      <c r="S223" s="405" t="s">
        <v>275</v>
      </c>
    </row>
    <row r="224" spans="1:19" s="239" customFormat="1" ht="24.75" customHeight="1">
      <c r="A224" s="502"/>
      <c r="B224" s="483"/>
      <c r="C224" s="348"/>
      <c r="D224" s="349"/>
      <c r="E224" s="348"/>
      <c r="F224" s="349"/>
      <c r="G224" s="196" t="s">
        <v>236</v>
      </c>
      <c r="H224" s="588"/>
      <c r="I224" s="348"/>
      <c r="J224" s="349"/>
      <c r="K224" s="348"/>
      <c r="L224" s="349"/>
      <c r="M224" s="348"/>
      <c r="N224" s="352"/>
      <c r="O224" s="349"/>
      <c r="P224" s="350"/>
      <c r="Q224" s="350"/>
      <c r="R224" s="350"/>
      <c r="S224" s="404"/>
    </row>
    <row r="225" spans="1:19" s="239" customFormat="1" ht="15.75" customHeight="1">
      <c r="A225" s="502"/>
      <c r="B225" s="483"/>
      <c r="C225" s="348"/>
      <c r="D225" s="349"/>
      <c r="E225" s="348"/>
      <c r="F225" s="349"/>
      <c r="G225" s="74" t="s">
        <v>237</v>
      </c>
      <c r="H225" s="588"/>
      <c r="I225" s="348"/>
      <c r="J225" s="349"/>
      <c r="K225" s="348"/>
      <c r="L225" s="349"/>
      <c r="M225" s="348"/>
      <c r="N225" s="352"/>
      <c r="O225" s="349"/>
      <c r="P225" s="350"/>
      <c r="Q225" s="350"/>
      <c r="R225" s="350"/>
      <c r="S225" s="404" t="s">
        <v>285</v>
      </c>
    </row>
    <row r="226" spans="1:19">
      <c r="A226" s="502"/>
      <c r="B226" s="483"/>
      <c r="C226" s="348"/>
      <c r="D226" s="349"/>
      <c r="E226" s="348"/>
      <c r="F226" s="349"/>
      <c r="G226" s="316" t="s">
        <v>238</v>
      </c>
      <c r="H226" s="588"/>
      <c r="I226" s="348"/>
      <c r="J226" s="349"/>
      <c r="K226" s="348"/>
      <c r="L226" s="349"/>
      <c r="M226" s="348"/>
      <c r="N226" s="352"/>
      <c r="O226" s="357"/>
      <c r="P226" s="349"/>
      <c r="Q226" s="350"/>
      <c r="R226" s="350"/>
      <c r="S226" s="413"/>
    </row>
    <row r="227" spans="1:19" ht="23.25" thickBot="1">
      <c r="A227" s="502"/>
      <c r="B227" s="483"/>
      <c r="C227" s="340"/>
      <c r="D227" s="355"/>
      <c r="E227" s="340"/>
      <c r="F227" s="355"/>
      <c r="G227" s="354" t="s">
        <v>68</v>
      </c>
      <c r="H227" s="589"/>
      <c r="I227" s="340"/>
      <c r="J227" s="355"/>
      <c r="K227" s="340"/>
      <c r="L227" s="355"/>
      <c r="M227" s="340"/>
      <c r="N227" s="353"/>
      <c r="O227" s="356"/>
      <c r="P227" s="341"/>
      <c r="Q227" s="342"/>
      <c r="R227" s="355"/>
      <c r="S227" s="401" t="s">
        <v>267</v>
      </c>
    </row>
    <row r="228" spans="1:19" ht="15.75" thickBot="1">
      <c r="A228" s="503"/>
      <c r="B228" s="468"/>
      <c r="C228" s="375" t="s">
        <v>181</v>
      </c>
      <c r="D228" s="376">
        <f>SUM(D223:D226)</f>
        <v>0</v>
      </c>
      <c r="E228" s="375"/>
      <c r="F228" s="376">
        <f>SUM(F223:F226)</f>
        <v>0</v>
      </c>
      <c r="G228" s="375"/>
      <c r="H228" s="376">
        <f>SUM(H223:H226)</f>
        <v>216</v>
      </c>
      <c r="I228" s="375"/>
      <c r="J228" s="376">
        <f>SUM(J223:J226)</f>
        <v>0</v>
      </c>
      <c r="K228" s="375"/>
      <c r="L228" s="376">
        <f>SUM(L223:L226)</f>
        <v>0</v>
      </c>
      <c r="M228" s="375"/>
      <c r="N228" s="377">
        <f>SUM(N223:N226)</f>
        <v>0</v>
      </c>
      <c r="O228" s="378">
        <f>SUM(O223:O226)</f>
        <v>0</v>
      </c>
      <c r="P228" s="379">
        <f>SUM(P223:P226)</f>
        <v>0</v>
      </c>
      <c r="Q228" s="379">
        <f>SUM(Q223:Q226)</f>
        <v>0</v>
      </c>
      <c r="R228" s="376">
        <f>SUM(R223:R226)</f>
        <v>0</v>
      </c>
      <c r="S228" s="380"/>
    </row>
    <row r="229" spans="1:19">
      <c r="A229" s="14"/>
      <c r="B229" s="339"/>
      <c r="C229"/>
      <c r="D229"/>
      <c r="E229"/>
      <c r="F229"/>
      <c r="G229"/>
      <c r="H229"/>
      <c r="O229"/>
      <c r="P229"/>
    </row>
    <row r="230" spans="1:19" ht="15.75" thickBot="1">
      <c r="A230" s="329"/>
      <c r="B230" s="329"/>
      <c r="C230" s="423"/>
      <c r="D230" s="423"/>
      <c r="E230" s="423"/>
      <c r="F230" s="423"/>
      <c r="G230" s="423"/>
      <c r="H230" s="423"/>
      <c r="I230" s="424"/>
      <c r="J230" s="424"/>
      <c r="K230" s="424"/>
      <c r="L230" s="424"/>
      <c r="M230" s="424"/>
      <c r="N230" s="424"/>
      <c r="O230" s="425"/>
      <c r="P230" s="426"/>
      <c r="Q230" s="424"/>
      <c r="R230" s="424"/>
      <c r="S230" s="427"/>
    </row>
    <row r="231" spans="1:19" ht="48" customHeight="1" thickTop="1" thickBot="1">
      <c r="C231" s="576" t="s">
        <v>233</v>
      </c>
      <c r="D231" s="577"/>
      <c r="E231" s="525" t="s">
        <v>214</v>
      </c>
      <c r="F231" s="526"/>
      <c r="G231" s="525" t="s">
        <v>210</v>
      </c>
      <c r="H231" s="526"/>
      <c r="I231" s="578" t="s">
        <v>209</v>
      </c>
      <c r="J231" s="579"/>
      <c r="K231" s="497" t="s">
        <v>215</v>
      </c>
      <c r="L231" s="497"/>
      <c r="M231" s="497" t="s">
        <v>212</v>
      </c>
      <c r="N231" s="524"/>
      <c r="O231" s="420" t="s">
        <v>110</v>
      </c>
      <c r="P231" s="421" t="s">
        <v>142</v>
      </c>
      <c r="Q231" s="421" t="s">
        <v>143</v>
      </c>
      <c r="R231" s="421" t="s">
        <v>145</v>
      </c>
      <c r="S231" s="422" t="s">
        <v>268</v>
      </c>
    </row>
    <row r="232" spans="1:19" ht="18.75" thickBot="1">
      <c r="B232" s="451" t="s">
        <v>284</v>
      </c>
      <c r="C232" s="580" t="s">
        <v>216</v>
      </c>
      <c r="D232" s="581"/>
      <c r="E232" s="582" t="s">
        <v>216</v>
      </c>
      <c r="F232" s="581"/>
      <c r="G232" s="582" t="s">
        <v>216</v>
      </c>
      <c r="H232" s="581"/>
      <c r="I232" s="582" t="s">
        <v>216</v>
      </c>
      <c r="J232" s="581"/>
      <c r="K232" s="582" t="s">
        <v>216</v>
      </c>
      <c r="L232" s="581"/>
      <c r="M232" s="582" t="s">
        <v>216</v>
      </c>
      <c r="N232" s="583"/>
      <c r="O232" s="162" t="s">
        <v>216</v>
      </c>
      <c r="P232" s="162" t="s">
        <v>216</v>
      </c>
      <c r="Q232" s="162" t="s">
        <v>216</v>
      </c>
      <c r="R232" s="162" t="s">
        <v>216</v>
      </c>
      <c r="S232" s="419" t="s">
        <v>269</v>
      </c>
    </row>
    <row r="233" spans="1:19" ht="17.25" customHeight="1" thickTop="1" thickBot="1">
      <c r="B233" s="428" t="s">
        <v>232</v>
      </c>
      <c r="C233" s="574">
        <f>D14+D20+D28+D35+D49+D67+D74+D82+D93+D107+D117+D131+D138+D144+D153+D165+D179+D192+D201+D209+D228+D218</f>
        <v>11563.15</v>
      </c>
      <c r="D233" s="575"/>
      <c r="E233" s="574">
        <f>F14+F20+F28+F35+F49+F67+F74+F82+F93+F107+F117+F131+F138+F144+F153+F165+F179+F192+F201+F209+F228+F218</f>
        <v>654.81999999999994</v>
      </c>
      <c r="F233" s="575"/>
      <c r="G233" s="574">
        <f>H14+H20+H28+H35+H49+H67+H74+H82+H93+H107+H117+H131+H138+H144+H153+H165+H179+H192+H201+H209+H228+H218</f>
        <v>3430.16</v>
      </c>
      <c r="H233" s="575"/>
      <c r="I233" s="574">
        <f>J14+J20+J28+J35+J49+J67+J74+J82+J93+J107+J117+J131+J138+J144+J153+J165+J179+J192+J201+J209+J228+J218</f>
        <v>22.1</v>
      </c>
      <c r="J233" s="575"/>
      <c r="K233" s="574">
        <f>L14+L20+L28+L35+L49+L67+L74+L82+L93+L107+L117+L131+L138+L144+L153+L165+L179+L192+L201+L209+L228+L218</f>
        <v>115.42</v>
      </c>
      <c r="L233" s="575"/>
      <c r="M233" s="574">
        <f>N14+N20+N28+N35+N49+N67+N74+N82+N93+N107+N117+N131+N138+N144+N153+N165+N179+N192+N201+N209+N228+N218</f>
        <v>151.52000000000001</v>
      </c>
      <c r="N233" s="575"/>
      <c r="O233" s="430">
        <f>O14+O20+O28+O35+O49+O67+O74+O82+O93+O107+O117+O131+O138+O144+O153+O165+O179+O192+O201+O209+O228+O218</f>
        <v>15505.1</v>
      </c>
      <c r="P233" s="430">
        <f>P14+P20+P28+P35+P49+P67+P74+P82+P93+P107+P117+P131+P138+P144+P153+P165+P179+P192+P201+P209+P228+P218</f>
        <v>3500</v>
      </c>
      <c r="Q233" s="430">
        <f>Q14+Q20+Q28+Q35+Q49+Q67+Q74+Q82+Q93+Q107+Q117+Q131+Q138+Q144+Q153+Q165+Q179+Q192+Q201+Q209+Q228+Q218</f>
        <v>6000</v>
      </c>
      <c r="R233" s="430">
        <f>R14+R20+R28+R35+R49+R67+R74+R82+R93+R107+R117+R131+R138+R144+R153+R165+R179+R192+R201+R209+R228+Q218</f>
        <v>2000</v>
      </c>
      <c r="S233" s="465">
        <v>46</v>
      </c>
    </row>
    <row r="234" spans="1:19" ht="15.75" thickTop="1">
      <c r="B234" s="429"/>
      <c r="D234" s="431"/>
      <c r="E234" s="431"/>
      <c r="F234" s="431"/>
      <c r="G234" s="431"/>
      <c r="H234" s="431"/>
      <c r="I234" s="429"/>
      <c r="J234" s="429"/>
      <c r="K234" s="429"/>
      <c r="L234" s="429"/>
      <c r="M234" s="429"/>
      <c r="N234" s="429"/>
      <c r="O234" s="432"/>
      <c r="P234" s="433"/>
      <c r="Q234" s="429"/>
      <c r="R234" s="429"/>
      <c r="S234" s="434"/>
    </row>
  </sheetData>
  <mergeCells count="217">
    <mergeCell ref="O222:R222"/>
    <mergeCell ref="E157:N157"/>
    <mergeCell ref="O157:R157"/>
    <mergeCell ref="E193:N193"/>
    <mergeCell ref="O193:R193"/>
    <mergeCell ref="E202:N202"/>
    <mergeCell ref="O202:R202"/>
    <mergeCell ref="M220:N220"/>
    <mergeCell ref="E222:N222"/>
    <mergeCell ref="E166:N166"/>
    <mergeCell ref="O166:R166"/>
    <mergeCell ref="E168:E169"/>
    <mergeCell ref="F168:F169"/>
    <mergeCell ref="G172:G173"/>
    <mergeCell ref="H172:H173"/>
    <mergeCell ref="A219:S219"/>
    <mergeCell ref="A220:A221"/>
    <mergeCell ref="B220:B221"/>
    <mergeCell ref="S220:S221"/>
    <mergeCell ref="A222:A228"/>
    <mergeCell ref="B222:B228"/>
    <mergeCell ref="B180:B192"/>
    <mergeCell ref="C180:D180"/>
    <mergeCell ref="A180:A192"/>
    <mergeCell ref="E180:N180"/>
    <mergeCell ref="I155:J155"/>
    <mergeCell ref="K155:L155"/>
    <mergeCell ref="M155:N155"/>
    <mergeCell ref="S155:S156"/>
    <mergeCell ref="A210:A218"/>
    <mergeCell ref="B210:B218"/>
    <mergeCell ref="C210:D210"/>
    <mergeCell ref="E210:N210"/>
    <mergeCell ref="O210:R210"/>
    <mergeCell ref="S216:S217"/>
    <mergeCell ref="C157:D157"/>
    <mergeCell ref="C202:D202"/>
    <mergeCell ref="S207:S208"/>
    <mergeCell ref="B202:B209"/>
    <mergeCell ref="A202:A209"/>
    <mergeCell ref="S199:S200"/>
    <mergeCell ref="S174:S176"/>
    <mergeCell ref="S177:S178"/>
    <mergeCell ref="O180:R180"/>
    <mergeCell ref="S185:S186"/>
    <mergeCell ref="S188:S189"/>
    <mergeCell ref="S190:S191"/>
    <mergeCell ref="M232:N232"/>
    <mergeCell ref="C222:D222"/>
    <mergeCell ref="A154:S154"/>
    <mergeCell ref="H223:H227"/>
    <mergeCell ref="O145:R145"/>
    <mergeCell ref="C220:D220"/>
    <mergeCell ref="E220:F220"/>
    <mergeCell ref="G220:H220"/>
    <mergeCell ref="I220:J220"/>
    <mergeCell ref="K220:L220"/>
    <mergeCell ref="C193:D193"/>
    <mergeCell ref="A193:A201"/>
    <mergeCell ref="B193:B201"/>
    <mergeCell ref="A157:A165"/>
    <mergeCell ref="B157:B165"/>
    <mergeCell ref="E145:N145"/>
    <mergeCell ref="A166:A179"/>
    <mergeCell ref="B166:B179"/>
    <mergeCell ref="C166:D166"/>
    <mergeCell ref="A155:A156"/>
    <mergeCell ref="B155:B156"/>
    <mergeCell ref="C155:D155"/>
    <mergeCell ref="E155:F155"/>
    <mergeCell ref="G155:H155"/>
    <mergeCell ref="E21:N21"/>
    <mergeCell ref="E15:N15"/>
    <mergeCell ref="O15:R15"/>
    <mergeCell ref="O8:R8"/>
    <mergeCell ref="E8:N8"/>
    <mergeCell ref="A8:A14"/>
    <mergeCell ref="C5:N5"/>
    <mergeCell ref="C233:D233"/>
    <mergeCell ref="E233:F233"/>
    <mergeCell ref="G233:H233"/>
    <mergeCell ref="I233:J233"/>
    <mergeCell ref="K233:L233"/>
    <mergeCell ref="M233:N233"/>
    <mergeCell ref="C231:D231"/>
    <mergeCell ref="E231:F231"/>
    <mergeCell ref="G231:H231"/>
    <mergeCell ref="I231:J231"/>
    <mergeCell ref="K231:L231"/>
    <mergeCell ref="M231:N231"/>
    <mergeCell ref="C232:D232"/>
    <mergeCell ref="E232:F232"/>
    <mergeCell ref="G232:H232"/>
    <mergeCell ref="I232:J232"/>
    <mergeCell ref="K232:L232"/>
    <mergeCell ref="A75:A82"/>
    <mergeCell ref="B75:B82"/>
    <mergeCell ref="C75:D75"/>
    <mergeCell ref="E75:N75"/>
    <mergeCell ref="O75:R75"/>
    <mergeCell ref="S80:S81"/>
    <mergeCell ref="A83:A93"/>
    <mergeCell ref="A3:S3"/>
    <mergeCell ref="A4:S4"/>
    <mergeCell ref="A15:A20"/>
    <mergeCell ref="C29:D29"/>
    <mergeCell ref="A29:A35"/>
    <mergeCell ref="A21:A28"/>
    <mergeCell ref="S33:S34"/>
    <mergeCell ref="S6:S7"/>
    <mergeCell ref="S25:S26"/>
    <mergeCell ref="E6:F6"/>
    <mergeCell ref="G6:H6"/>
    <mergeCell ref="I6:J6"/>
    <mergeCell ref="K6:L6"/>
    <mergeCell ref="M6:N6"/>
    <mergeCell ref="S10:S11"/>
    <mergeCell ref="O29:R29"/>
    <mergeCell ref="O21:R21"/>
    <mergeCell ref="C53:D53"/>
    <mergeCell ref="E68:N68"/>
    <mergeCell ref="F54:F55"/>
    <mergeCell ref="S55:S57"/>
    <mergeCell ref="E36:N36"/>
    <mergeCell ref="O36:R36"/>
    <mergeCell ref="E29:N29"/>
    <mergeCell ref="K95:L95"/>
    <mergeCell ref="M95:N95"/>
    <mergeCell ref="I95:J95"/>
    <mergeCell ref="C36:D36"/>
    <mergeCell ref="I51:J51"/>
    <mergeCell ref="K51:L51"/>
    <mergeCell ref="S51:S52"/>
    <mergeCell ref="E51:F51"/>
    <mergeCell ref="O68:R68"/>
    <mergeCell ref="E53:N53"/>
    <mergeCell ref="O53:R53"/>
    <mergeCell ref="E54:E55"/>
    <mergeCell ref="O42:O43"/>
    <mergeCell ref="G51:H51"/>
    <mergeCell ref="A50:S50"/>
    <mergeCell ref="A51:A52"/>
    <mergeCell ref="B53:B67"/>
    <mergeCell ref="A2:S2"/>
    <mergeCell ref="B5:B7"/>
    <mergeCell ref="C8:D8"/>
    <mergeCell ref="C15:D15"/>
    <mergeCell ref="C21:D21"/>
    <mergeCell ref="C68:D68"/>
    <mergeCell ref="S61:S62"/>
    <mergeCell ref="S64:S66"/>
    <mergeCell ref="B21:B27"/>
    <mergeCell ref="B51:B52"/>
    <mergeCell ref="C51:D51"/>
    <mergeCell ref="B15:B19"/>
    <mergeCell ref="M51:N51"/>
    <mergeCell ref="S58:S60"/>
    <mergeCell ref="B29:B34"/>
    <mergeCell ref="A36:A49"/>
    <mergeCell ref="C6:D6"/>
    <mergeCell ref="B9:B13"/>
    <mergeCell ref="O5:S5"/>
    <mergeCell ref="A5:A7"/>
    <mergeCell ref="A53:A67"/>
    <mergeCell ref="B36:B49"/>
    <mergeCell ref="B68:B74"/>
    <mergeCell ref="A68:A74"/>
    <mergeCell ref="A97:A107"/>
    <mergeCell ref="B97:B106"/>
    <mergeCell ref="A109:A117"/>
    <mergeCell ref="B109:B117"/>
    <mergeCell ref="A145:A153"/>
    <mergeCell ref="A94:S94"/>
    <mergeCell ref="A118:A131"/>
    <mergeCell ref="B118:B130"/>
    <mergeCell ref="C97:D97"/>
    <mergeCell ref="C118:D118"/>
    <mergeCell ref="A95:A96"/>
    <mergeCell ref="B95:B96"/>
    <mergeCell ref="E97:N97"/>
    <mergeCell ref="E108:N108"/>
    <mergeCell ref="O108:R108"/>
    <mergeCell ref="S104:S105"/>
    <mergeCell ref="E99:E100"/>
    <mergeCell ref="F99:F100"/>
    <mergeCell ref="C95:D95"/>
    <mergeCell ref="S95:S96"/>
    <mergeCell ref="E95:F95"/>
    <mergeCell ref="G95:H95"/>
    <mergeCell ref="S113:S114"/>
    <mergeCell ref="C108:D108"/>
    <mergeCell ref="A139:A144"/>
    <mergeCell ref="S169:S170"/>
    <mergeCell ref="S171:S172"/>
    <mergeCell ref="A132:A138"/>
    <mergeCell ref="B132:B138"/>
    <mergeCell ref="B145:B153"/>
    <mergeCell ref="C132:D132"/>
    <mergeCell ref="E132:N132"/>
    <mergeCell ref="O132:R132"/>
    <mergeCell ref="C145:D145"/>
    <mergeCell ref="B83:B93"/>
    <mergeCell ref="C83:D83"/>
    <mergeCell ref="E83:N83"/>
    <mergeCell ref="O83:R83"/>
    <mergeCell ref="S90:S91"/>
    <mergeCell ref="S132:S134"/>
    <mergeCell ref="B139:B143"/>
    <mergeCell ref="C139:D139"/>
    <mergeCell ref="E139:N139"/>
    <mergeCell ref="O139:R139"/>
    <mergeCell ref="S142:S143"/>
    <mergeCell ref="S118:S119"/>
    <mergeCell ref="S129:S130"/>
    <mergeCell ref="S115:S116"/>
    <mergeCell ref="E118:N118"/>
    <mergeCell ref="O118:R118"/>
  </mergeCells>
  <pageMargins left="0.23622047244094491" right="0.23622047244094491" top="0.39370078740157483" bottom="0.19685039370078741" header="0.19685039370078741" footer="0.19685039370078741"/>
  <pageSetup paperSize="9" scale="87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Urh Iva</dc:creator>
  <cp:lastModifiedBy>Tomljenović Lea</cp:lastModifiedBy>
  <cp:lastPrinted>2021-10-11T06:34:21Z</cp:lastPrinted>
  <dcterms:created xsi:type="dcterms:W3CDTF">2015-02-25T11:48:52Z</dcterms:created>
  <dcterms:modified xsi:type="dcterms:W3CDTF">2021-10-11T07:54:29Z</dcterms:modified>
</cp:coreProperties>
</file>