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435" activeTab="0"/>
  </bookViews>
  <sheets>
    <sheet name="Troškovnik-čišćenje" sheetId="1" r:id="rId1"/>
  </sheets>
  <definedNames/>
  <calcPr fullCalcOnLoad="1"/>
</workbook>
</file>

<file path=xl/sharedStrings.xml><?xml version="1.0" encoding="utf-8"?>
<sst xmlns="http://schemas.openxmlformats.org/spreadsheetml/2006/main" count="120" uniqueCount="70">
  <si>
    <t>PPO</t>
  </si>
  <si>
    <t>Mjesto čišćenja</t>
  </si>
  <si>
    <t xml:space="preserve"> ZAMET                                   
 Bože Vidasa 12/A
</t>
  </si>
  <si>
    <t>ZAMET</t>
  </si>
  <si>
    <t>prizemlje</t>
  </si>
  <si>
    <t>OBLAČIĆ</t>
  </si>
  <si>
    <t>KRIJESNICA</t>
  </si>
  <si>
    <t>priz., I. kat</t>
  </si>
  <si>
    <t>MIRTA</t>
  </si>
  <si>
    <t>prizemlje, I.kat, potkrovlje, tavanski prostor</t>
  </si>
  <si>
    <t>GARDELIN</t>
  </si>
  <si>
    <t xml:space="preserve"> SRDOČI</t>
  </si>
  <si>
    <t>prizemlje, I.kat</t>
  </si>
  <si>
    <t>UKUPNO</t>
  </si>
  <si>
    <t xml:space="preserve"> POTOK
 Josipa Završnika 3</t>
  </si>
  <si>
    <t>POTOK</t>
  </si>
  <si>
    <t>prizemlje, I. kat, potkrovlje</t>
  </si>
  <si>
    <t>MLAKA</t>
  </si>
  <si>
    <t>suteren, prizemlje</t>
  </si>
  <si>
    <t>DRENOVA</t>
  </si>
  <si>
    <t>prizemlje, I., II. kat</t>
  </si>
  <si>
    <t>RASTOČINE</t>
  </si>
  <si>
    <t>prizemlje, I. kat</t>
  </si>
  <si>
    <t>TURNIĆ Mihovilići 33</t>
  </si>
  <si>
    <t>KRNJEVO</t>
  </si>
  <si>
    <t>TURNIĆ</t>
  </si>
  <si>
    <t>prizemlje, kat</t>
  </si>
  <si>
    <t>ZVONIMIR CVIIĆ</t>
  </si>
  <si>
    <t>PODMURVICE</t>
  </si>
  <si>
    <t>MAVRICA</t>
  </si>
  <si>
    <t>RADOST</t>
  </si>
  <si>
    <t>PEHLIN</t>
  </si>
  <si>
    <t>MAESTRAL</t>
  </si>
  <si>
    <t>GABBIANO</t>
  </si>
  <si>
    <t>BELVEDER</t>
  </si>
  <si>
    <t>I. kat</t>
  </si>
  <si>
    <t>Unutarnji prostor</t>
  </si>
  <si>
    <t>Vanjski prostor</t>
  </si>
  <si>
    <t>MJESEČNA CIJENA (kn)</t>
  </si>
  <si>
    <t>PDV</t>
  </si>
  <si>
    <t>SVEUKUPNO S PDV-om</t>
  </si>
  <si>
    <r>
      <t>CIJENA PO M</t>
    </r>
    <r>
      <rPr>
        <b/>
        <vertAlign val="superscript"/>
        <sz val="10"/>
        <rFont val="Arial"/>
        <family val="2"/>
      </rPr>
      <t>2</t>
    </r>
  </si>
  <si>
    <t>Izvanredni sati čišćenja</t>
  </si>
  <si>
    <t>REKAPITULACIJA</t>
  </si>
  <si>
    <t>tablica 2</t>
  </si>
  <si>
    <t>tablica 1</t>
  </si>
  <si>
    <t>Jedinična cijena po satu</t>
  </si>
  <si>
    <t>tablica 2.</t>
  </si>
  <si>
    <t>______________________</t>
  </si>
  <si>
    <t xml:space="preserve">              Potpis osobe ovlaštene za zastupanje</t>
  </si>
  <si>
    <t>M.P.</t>
  </si>
  <si>
    <t>DATUM: ________________________</t>
  </si>
  <si>
    <t>SVEUKUPNO (kn)</t>
  </si>
  <si>
    <t>Napomena: količina izvanrednih sati čišćenja je okvirna.</t>
  </si>
  <si>
    <t>Prilog II</t>
  </si>
  <si>
    <t>Iznos po tablici  kn (bez PDV-a)</t>
  </si>
  <si>
    <t>kn PDV</t>
  </si>
  <si>
    <t>Mjesečna cijena u kn</t>
  </si>
  <si>
    <t>Sati</t>
  </si>
  <si>
    <t>UKUPNO  kn</t>
  </si>
  <si>
    <t>Veslarska 5</t>
  </si>
  <si>
    <t>CIJENA za razdoblje od 
12 mjeseci</t>
  </si>
  <si>
    <t>CIJENA 
za razdoblje od 12 mjeseci</t>
  </si>
  <si>
    <t xml:space="preserve">TROŠKOVNIK ZA USLUGE ČIŠĆENJA </t>
  </si>
  <si>
    <t>cijena za razdoblje od 12 mjeseci</t>
  </si>
  <si>
    <t>UPRAVA      DV Rijeka</t>
  </si>
  <si>
    <t>DV RIJEKA CPO</t>
  </si>
  <si>
    <t>MAESTRAL Kozala 47a</t>
  </si>
  <si>
    <t>UKUPNO DJEČJI VRTIĆ RIJEKA</t>
  </si>
  <si>
    <t>Popuniti plavu kolonu  - cijena po m2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</si>
</sst>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RO_Bookman-Normal"/>
      <family val="0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44"/>
      <name val="Arial"/>
      <family val="2"/>
    </font>
    <font>
      <b/>
      <sz val="10"/>
      <color indexed="8"/>
      <name val="Calibri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4" tint="0.5999900102615356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/>
      <right/>
      <top style="thin"/>
      <bottom style="medium"/>
    </border>
    <border>
      <left style="double"/>
      <right style="thin"/>
      <top style="thin"/>
      <bottom style="thin"/>
    </border>
    <border>
      <left style="thin"/>
      <right/>
      <top style="medium"/>
      <bottom/>
    </border>
    <border>
      <left style="thin"/>
      <right style="double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4" fontId="4" fillId="33" borderId="10" xfId="55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4" fillId="0" borderId="10" xfId="55" applyFont="1" applyFill="1" applyBorder="1" applyAlignment="1">
      <alignment horizontal="center" vertical="center" wrapText="1"/>
      <protection/>
    </xf>
    <xf numFmtId="4" fontId="49" fillId="0" borderId="10" xfId="0" applyNumberFormat="1" applyFont="1" applyBorder="1" applyAlignment="1">
      <alignment horizontal="center" vertical="center"/>
    </xf>
    <xf numFmtId="0" fontId="3" fillId="7" borderId="11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4" fontId="49" fillId="0" borderId="12" xfId="0" applyNumberFormat="1" applyFont="1" applyBorder="1" applyAlignment="1">
      <alignment horizontal="center" vertical="center"/>
    </xf>
    <xf numFmtId="0" fontId="3" fillId="7" borderId="13" xfId="55" applyFont="1" applyFill="1" applyBorder="1" applyAlignment="1">
      <alignment horizontal="center" vertical="center" wrapText="1"/>
      <protection/>
    </xf>
    <xf numFmtId="0" fontId="3" fillId="7" borderId="14" xfId="55" applyFont="1" applyFill="1" applyBorder="1" applyAlignment="1">
      <alignment horizontal="center" vertical="center" wrapText="1"/>
      <protection/>
    </xf>
    <xf numFmtId="0" fontId="3" fillId="9" borderId="0" xfId="55" applyFont="1" applyFill="1" applyBorder="1" applyAlignment="1">
      <alignment horizontal="center" vertical="center" wrapText="1"/>
      <protection/>
    </xf>
    <xf numFmtId="0" fontId="50" fillId="13" borderId="10" xfId="0" applyFont="1" applyFill="1" applyBorder="1" applyAlignment="1">
      <alignment horizontal="center" vertical="center" wrapText="1"/>
    </xf>
    <xf numFmtId="4" fontId="3" fillId="9" borderId="15" xfId="55" applyNumberFormat="1" applyFont="1" applyFill="1" applyBorder="1" applyAlignment="1">
      <alignment horizontal="center" vertical="center" wrapText="1"/>
      <protection/>
    </xf>
    <xf numFmtId="4" fontId="3" fillId="9" borderId="16" xfId="55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4" fontId="49" fillId="0" borderId="0" xfId="0" applyNumberFormat="1" applyFont="1" applyAlignment="1">
      <alignment vertical="center"/>
    </xf>
    <xf numFmtId="0" fontId="3" fillId="7" borderId="18" xfId="55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vertical="center"/>
    </xf>
    <xf numFmtId="4" fontId="51" fillId="0" borderId="19" xfId="0" applyNumberFormat="1" applyFont="1" applyBorder="1" applyAlignment="1">
      <alignment vertical="center"/>
    </xf>
    <xf numFmtId="4" fontId="50" fillId="5" borderId="20" xfId="0" applyNumberFormat="1" applyFont="1" applyFill="1" applyBorder="1" applyAlignment="1">
      <alignment horizontal="center" vertical="center"/>
    </xf>
    <xf numFmtId="4" fontId="50" fillId="5" borderId="21" xfId="0" applyNumberFormat="1" applyFont="1" applyFill="1" applyBorder="1" applyAlignment="1">
      <alignment horizontal="center" vertical="center"/>
    </xf>
    <xf numFmtId="4" fontId="50" fillId="5" borderId="22" xfId="0" applyNumberFormat="1" applyFont="1" applyFill="1" applyBorder="1" applyAlignment="1">
      <alignment horizontal="center" vertical="center"/>
    </xf>
    <xf numFmtId="4" fontId="50" fillId="5" borderId="22" xfId="0" applyNumberFormat="1" applyFont="1" applyFill="1" applyBorder="1" applyAlignment="1">
      <alignment horizontal="right" vertical="center"/>
    </xf>
    <xf numFmtId="4" fontId="50" fillId="5" borderId="23" xfId="0" applyNumberFormat="1" applyFont="1" applyFill="1" applyBorder="1" applyAlignment="1">
      <alignment horizontal="center" vertical="center"/>
    </xf>
    <xf numFmtId="4" fontId="51" fillId="0" borderId="0" xfId="0" applyNumberFormat="1" applyFont="1" applyAlignment="1">
      <alignment vertical="center"/>
    </xf>
    <xf numFmtId="0" fontId="51" fillId="0" borderId="0" xfId="0" applyFont="1" applyBorder="1" applyAlignment="1">
      <alignment vertical="center"/>
    </xf>
    <xf numFmtId="0" fontId="50" fillId="13" borderId="1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" fillId="0" borderId="17" xfId="55" applyFont="1" applyFill="1" applyBorder="1" applyAlignment="1">
      <alignment vertical="center" wrapText="1"/>
      <protection/>
    </xf>
    <xf numFmtId="4" fontId="51" fillId="0" borderId="17" xfId="0" applyNumberFormat="1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4" fontId="49" fillId="0" borderId="19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4" fontId="49" fillId="0" borderId="0" xfId="0" applyNumberFormat="1" applyFont="1" applyFill="1" applyAlignment="1">
      <alignment vertical="center"/>
    </xf>
    <xf numFmtId="0" fontId="49" fillId="0" borderId="0" xfId="0" applyFont="1" applyAlignment="1">
      <alignment horizontal="center" vertical="center"/>
    </xf>
    <xf numFmtId="4" fontId="49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 vertical="center"/>
    </xf>
    <xf numFmtId="4" fontId="50" fillId="0" borderId="10" xfId="0" applyNumberFormat="1" applyFont="1" applyBorder="1" applyAlignment="1">
      <alignment vertical="center"/>
    </xf>
    <xf numFmtId="4" fontId="50" fillId="0" borderId="19" xfId="0" applyNumberFormat="1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3" fontId="53" fillId="0" borderId="17" xfId="0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4" fontId="49" fillId="8" borderId="24" xfId="0" applyNumberFormat="1" applyFont="1" applyFill="1" applyBorder="1" applyAlignment="1" applyProtection="1">
      <alignment horizontal="center" vertical="center"/>
      <protection locked="0"/>
    </xf>
    <xf numFmtId="4" fontId="49" fillId="8" borderId="10" xfId="0" applyNumberFormat="1" applyFont="1" applyFill="1" applyBorder="1" applyAlignment="1" applyProtection="1">
      <alignment vertical="center"/>
      <protection locked="0"/>
    </xf>
    <xf numFmtId="4" fontId="51" fillId="0" borderId="0" xfId="0" applyNumberFormat="1" applyFont="1" applyAlignment="1">
      <alignment horizontal="center" vertical="center"/>
    </xf>
    <xf numFmtId="0" fontId="55" fillId="13" borderId="10" xfId="0" applyFont="1" applyFill="1" applyBorder="1" applyAlignment="1">
      <alignment horizontal="center" vertical="center" wrapText="1"/>
    </xf>
    <xf numFmtId="0" fontId="3" fillId="7" borderId="25" xfId="55" applyFont="1" applyFill="1" applyBorder="1" applyAlignment="1">
      <alignment horizontal="center" vertical="center" wrapText="1"/>
      <protection/>
    </xf>
    <xf numFmtId="0" fontId="3" fillId="7" borderId="26" xfId="55" applyFont="1" applyFill="1" applyBorder="1" applyAlignment="1">
      <alignment horizontal="center" vertical="center" wrapText="1"/>
      <protection/>
    </xf>
    <xf numFmtId="4" fontId="3" fillId="9" borderId="27" xfId="55" applyNumberFormat="1" applyFont="1" applyFill="1" applyBorder="1" applyAlignment="1">
      <alignment horizontal="center" vertical="center" wrapText="1"/>
      <protection/>
    </xf>
    <xf numFmtId="4" fontId="3" fillId="9" borderId="28" xfId="55" applyNumberFormat="1" applyFont="1" applyFill="1" applyBorder="1" applyAlignment="1">
      <alignment horizontal="center" vertical="center" wrapText="1"/>
      <protection/>
    </xf>
    <xf numFmtId="4" fontId="51" fillId="0" borderId="29" xfId="0" applyNumberFormat="1" applyFont="1" applyBorder="1" applyAlignment="1">
      <alignment vertical="center"/>
    </xf>
    <xf numFmtId="4" fontId="50" fillId="5" borderId="30" xfId="0" applyNumberFormat="1" applyFont="1" applyFill="1" applyBorder="1" applyAlignment="1">
      <alignment horizontal="right" vertical="center"/>
    </xf>
    <xf numFmtId="4" fontId="50" fillId="5" borderId="30" xfId="0" applyNumberFormat="1" applyFont="1" applyFill="1" applyBorder="1" applyAlignment="1">
      <alignment horizontal="center" vertical="center"/>
    </xf>
    <xf numFmtId="0" fontId="49" fillId="0" borderId="31" xfId="0" applyFont="1" applyBorder="1" applyAlignment="1">
      <alignment vertical="center"/>
    </xf>
    <xf numFmtId="0" fontId="3" fillId="7" borderId="16" xfId="55" applyFont="1" applyFill="1" applyBorder="1" applyAlignment="1">
      <alignment horizontal="center" vertical="center" wrapText="1"/>
      <protection/>
    </xf>
    <xf numFmtId="0" fontId="3" fillId="7" borderId="32" xfId="55" applyFont="1" applyFill="1" applyBorder="1" applyAlignment="1">
      <alignment horizontal="center" vertical="center" wrapText="1"/>
      <protection/>
    </xf>
    <xf numFmtId="0" fontId="50" fillId="13" borderId="10" xfId="0" applyFont="1" applyFill="1" applyBorder="1" applyAlignment="1">
      <alignment horizontal="center" vertical="center"/>
    </xf>
    <xf numFmtId="0" fontId="50" fillId="8" borderId="10" xfId="0" applyFont="1" applyFill="1" applyBorder="1" applyAlignment="1">
      <alignment horizontal="center" vertical="center" wrapText="1"/>
    </xf>
    <xf numFmtId="4" fontId="50" fillId="13" borderId="16" xfId="0" applyNumberFormat="1" applyFont="1" applyFill="1" applyBorder="1" applyAlignment="1">
      <alignment horizontal="center" vertical="center"/>
    </xf>
    <xf numFmtId="4" fontId="50" fillId="13" borderId="33" xfId="0" applyNumberFormat="1" applyFont="1" applyFill="1" applyBorder="1" applyAlignment="1">
      <alignment horizontal="center" vertical="center"/>
    </xf>
    <xf numFmtId="4" fontId="56" fillId="13" borderId="34" xfId="0" applyNumberFormat="1" applyFont="1" applyFill="1" applyBorder="1" applyAlignment="1">
      <alignment horizontal="right" vertical="center" indent="1"/>
    </xf>
    <xf numFmtId="0" fontId="50" fillId="13" borderId="35" xfId="0" applyFont="1" applyFill="1" applyBorder="1" applyAlignment="1">
      <alignment horizontal="center" vertical="center"/>
    </xf>
    <xf numFmtId="4" fontId="57" fillId="13" borderId="35" xfId="0" applyNumberFormat="1" applyFont="1" applyFill="1" applyBorder="1" applyAlignment="1">
      <alignment vertical="center"/>
    </xf>
    <xf numFmtId="4" fontId="56" fillId="13" borderId="29" xfId="0" applyNumberFormat="1" applyFont="1" applyFill="1" applyBorder="1" applyAlignment="1">
      <alignment horizontal="right" vertical="center" indent="1"/>
    </xf>
    <xf numFmtId="0" fontId="50" fillId="13" borderId="36" xfId="0" applyFont="1" applyFill="1" applyBorder="1" applyAlignment="1">
      <alignment horizontal="center" vertical="center"/>
    </xf>
    <xf numFmtId="4" fontId="49" fillId="13" borderId="20" xfId="0" applyNumberFormat="1" applyFont="1" applyFill="1" applyBorder="1" applyAlignment="1">
      <alignment vertical="center"/>
    </xf>
    <xf numFmtId="4" fontId="56" fillId="13" borderId="30" xfId="0" applyNumberFormat="1" applyFont="1" applyFill="1" applyBorder="1" applyAlignment="1">
      <alignment horizontal="right" vertical="center" indent="1"/>
    </xf>
    <xf numFmtId="4" fontId="50" fillId="13" borderId="19" xfId="0" applyNumberFormat="1" applyFont="1" applyFill="1" applyBorder="1" applyAlignment="1">
      <alignment vertical="center"/>
    </xf>
    <xf numFmtId="0" fontId="50" fillId="13" borderId="10" xfId="0" applyFont="1" applyFill="1" applyBorder="1" applyAlignment="1">
      <alignment vertical="center" wrapText="1"/>
    </xf>
    <xf numFmtId="0" fontId="3" fillId="8" borderId="0" xfId="55" applyFont="1" applyFill="1" applyBorder="1" applyAlignment="1">
      <alignment vertical="center" wrapText="1"/>
      <protection/>
    </xf>
    <xf numFmtId="0" fontId="51" fillId="8" borderId="17" xfId="0" applyFont="1" applyFill="1" applyBorder="1" applyAlignment="1">
      <alignment vertical="center"/>
    </xf>
    <xf numFmtId="0" fontId="3" fillId="8" borderId="37" xfId="55" applyFont="1" applyFill="1" applyBorder="1" applyAlignment="1">
      <alignment horizontal="center" vertical="center" wrapText="1"/>
      <protection/>
    </xf>
    <xf numFmtId="0" fontId="3" fillId="8" borderId="38" xfId="55" applyFont="1" applyFill="1" applyBorder="1" applyAlignment="1">
      <alignment horizontal="center" vertical="center" wrapText="1"/>
      <protection/>
    </xf>
    <xf numFmtId="0" fontId="3" fillId="8" borderId="0" xfId="55" applyFont="1" applyFill="1" applyBorder="1" applyAlignment="1">
      <alignment horizontal="center" vertical="center" wrapText="1"/>
      <protection/>
    </xf>
    <xf numFmtId="0" fontId="58" fillId="8" borderId="0" xfId="0" applyFont="1" applyFill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3" fillId="33" borderId="39" xfId="56" applyFont="1" applyFill="1" applyBorder="1" applyAlignment="1">
      <alignment horizontal="center" vertical="center" wrapText="1"/>
      <protection/>
    </xf>
    <xf numFmtId="0" fontId="3" fillId="33" borderId="40" xfId="56" applyFont="1" applyFill="1" applyBorder="1" applyAlignment="1">
      <alignment horizontal="center" vertical="center" wrapText="1"/>
      <protection/>
    </xf>
    <xf numFmtId="0" fontId="3" fillId="0" borderId="41" xfId="55" applyFont="1" applyFill="1" applyBorder="1" applyAlignment="1">
      <alignment horizontal="center" vertical="center" wrapText="1"/>
      <protection/>
    </xf>
    <xf numFmtId="0" fontId="3" fillId="0" borderId="42" xfId="55" applyFont="1" applyFill="1" applyBorder="1" applyAlignment="1">
      <alignment horizontal="center" vertical="center" wrapText="1"/>
      <protection/>
    </xf>
    <xf numFmtId="0" fontId="50" fillId="0" borderId="41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5" borderId="44" xfId="0" applyFont="1" applyFill="1" applyBorder="1" applyAlignment="1">
      <alignment horizontal="center" vertical="center"/>
    </xf>
    <xf numFmtId="0" fontId="50" fillId="5" borderId="23" xfId="0" applyFont="1" applyFill="1" applyBorder="1" applyAlignment="1">
      <alignment horizontal="center" vertical="center"/>
    </xf>
    <xf numFmtId="0" fontId="50" fillId="5" borderId="45" xfId="0" applyFont="1" applyFill="1" applyBorder="1" applyAlignment="1">
      <alignment horizontal="center" vertical="center"/>
    </xf>
    <xf numFmtId="0" fontId="3" fillId="7" borderId="16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50" fillId="0" borderId="39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3" fillId="7" borderId="32" xfId="55" applyFont="1" applyFill="1" applyBorder="1" applyAlignment="1">
      <alignment horizontal="center" vertical="center" wrapText="1"/>
      <protection/>
    </xf>
    <xf numFmtId="0" fontId="50" fillId="13" borderId="10" xfId="0" applyFont="1" applyFill="1" applyBorder="1" applyAlignment="1">
      <alignment horizontal="center" vertical="center"/>
    </xf>
    <xf numFmtId="0" fontId="50" fillId="0" borderId="4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13" borderId="46" xfId="0" applyFont="1" applyFill="1" applyBorder="1" applyAlignment="1">
      <alignment horizontal="center" vertical="center"/>
    </xf>
    <xf numFmtId="0" fontId="50" fillId="13" borderId="47" xfId="0" applyFont="1" applyFill="1" applyBorder="1" applyAlignment="1">
      <alignment horizontal="center" vertical="center"/>
    </xf>
    <xf numFmtId="0" fontId="50" fillId="13" borderId="48" xfId="0" applyFont="1" applyFill="1" applyBorder="1" applyAlignment="1">
      <alignment horizontal="center" vertical="center"/>
    </xf>
    <xf numFmtId="0" fontId="50" fillId="13" borderId="19" xfId="0" applyFont="1" applyFill="1" applyBorder="1" applyAlignment="1">
      <alignment horizontal="center" vertical="center"/>
    </xf>
    <xf numFmtId="0" fontId="50" fillId="13" borderId="49" xfId="0" applyFont="1" applyFill="1" applyBorder="1" applyAlignment="1">
      <alignment horizontal="center" vertical="center"/>
    </xf>
    <xf numFmtId="0" fontId="50" fillId="13" borderId="17" xfId="0" applyFont="1" applyFill="1" applyBorder="1" applyAlignment="1">
      <alignment horizontal="center" vertical="center"/>
    </xf>
    <xf numFmtId="0" fontId="50" fillId="13" borderId="50" xfId="0" applyFont="1" applyFill="1" applyBorder="1" applyAlignment="1">
      <alignment horizontal="center" vertical="center"/>
    </xf>
    <xf numFmtId="0" fontId="50" fillId="13" borderId="51" xfId="0" applyFont="1" applyFill="1" applyBorder="1" applyAlignment="1">
      <alignment horizontal="center" vertical="center"/>
    </xf>
    <xf numFmtId="0" fontId="50" fillId="13" borderId="52" xfId="0" applyFont="1" applyFill="1" applyBorder="1" applyAlignment="1">
      <alignment horizontal="center" vertical="center"/>
    </xf>
    <xf numFmtId="0" fontId="50" fillId="13" borderId="15" xfId="0" applyFont="1" applyFill="1" applyBorder="1" applyAlignment="1">
      <alignment horizontal="center" vertical="center"/>
    </xf>
    <xf numFmtId="0" fontId="32" fillId="0" borderId="0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ČIŠ.MO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120" zoomScaleNormal="120" zoomScalePageLayoutView="0" workbookViewId="0" topLeftCell="A1">
      <selection activeCell="A2" sqref="A2:I2"/>
    </sheetView>
  </sheetViews>
  <sheetFormatPr defaultColWidth="9.140625" defaultRowHeight="15"/>
  <cols>
    <col min="1" max="1" width="13.8515625" style="23" customWidth="1"/>
    <col min="2" max="2" width="9.8515625" style="23" customWidth="1"/>
    <col min="3" max="3" width="12.28125" style="23" customWidth="1"/>
    <col min="4" max="4" width="14.57421875" style="23" customWidth="1"/>
    <col min="5" max="5" width="12.28125" style="17" customWidth="1"/>
    <col min="6" max="6" width="13.7109375" style="17" customWidth="1"/>
    <col min="7" max="7" width="11.8515625" style="17" customWidth="1"/>
    <col min="8" max="8" width="13.140625" style="30" customWidth="1"/>
    <col min="9" max="9" width="16.140625" style="30" customWidth="1"/>
    <col min="10" max="10" width="9.140625" style="23" customWidth="1"/>
    <col min="11" max="11" width="11.28125" style="23" customWidth="1"/>
    <col min="12" max="12" width="10.8515625" style="23" customWidth="1"/>
    <col min="13" max="16384" width="9.140625" style="23" customWidth="1"/>
  </cols>
  <sheetData>
    <row r="1" spans="1:9" ht="20.25" customHeight="1">
      <c r="A1" s="34" t="s">
        <v>54</v>
      </c>
      <c r="I1" s="52"/>
    </row>
    <row r="2" spans="1:9" ht="15" customHeight="1">
      <c r="A2" s="113" t="s">
        <v>63</v>
      </c>
      <c r="B2" s="113"/>
      <c r="C2" s="113"/>
      <c r="D2" s="113"/>
      <c r="E2" s="113"/>
      <c r="F2" s="113"/>
      <c r="G2" s="113"/>
      <c r="H2" s="113"/>
      <c r="I2" s="113"/>
    </row>
    <row r="3" spans="1:12" ht="12.75" customHeight="1" thickBot="1">
      <c r="A3" s="35" t="s">
        <v>45</v>
      </c>
      <c r="B3" s="82" t="s">
        <v>69</v>
      </c>
      <c r="C3" s="77"/>
      <c r="D3" s="78"/>
      <c r="E3" s="18"/>
      <c r="F3" s="18"/>
      <c r="G3" s="18"/>
      <c r="H3" s="36"/>
      <c r="I3" s="48">
        <v>12</v>
      </c>
      <c r="K3" s="37"/>
      <c r="L3" s="37"/>
    </row>
    <row r="4" spans="1:12" ht="53.25" customHeight="1">
      <c r="A4" s="22" t="s">
        <v>66</v>
      </c>
      <c r="B4" s="99" t="s">
        <v>0</v>
      </c>
      <c r="C4" s="99"/>
      <c r="D4" s="63" t="s">
        <v>1</v>
      </c>
      <c r="E4" s="54" t="s">
        <v>36</v>
      </c>
      <c r="F4" s="55" t="s">
        <v>37</v>
      </c>
      <c r="G4" s="79" t="s">
        <v>41</v>
      </c>
      <c r="H4" s="56" t="s">
        <v>38</v>
      </c>
      <c r="I4" s="57" t="s">
        <v>61</v>
      </c>
      <c r="J4" s="9"/>
      <c r="K4" s="9"/>
      <c r="L4" s="9"/>
    </row>
    <row r="5" spans="1:12" ht="12.75">
      <c r="A5" s="84" t="s">
        <v>2</v>
      </c>
      <c r="B5" s="83" t="s">
        <v>3</v>
      </c>
      <c r="C5" s="83"/>
      <c r="D5" s="1" t="s">
        <v>4</v>
      </c>
      <c r="E5" s="7">
        <v>1078.74</v>
      </c>
      <c r="F5" s="10">
        <v>1500</v>
      </c>
      <c r="G5" s="50">
        <v>0</v>
      </c>
      <c r="H5" s="24">
        <f>SUM(E5+F5)*G5</f>
        <v>0</v>
      </c>
      <c r="I5" s="58">
        <f>H5*$I$3</f>
        <v>0</v>
      </c>
      <c r="J5" s="31"/>
      <c r="K5" s="37"/>
      <c r="L5" s="37"/>
    </row>
    <row r="6" spans="1:9" ht="12.75">
      <c r="A6" s="84"/>
      <c r="B6" s="83" t="s">
        <v>5</v>
      </c>
      <c r="C6" s="83"/>
      <c r="D6" s="1" t="s">
        <v>4</v>
      </c>
      <c r="E6" s="7">
        <v>263.24</v>
      </c>
      <c r="F6" s="10">
        <v>620</v>
      </c>
      <c r="G6" s="50">
        <v>0</v>
      </c>
      <c r="H6" s="24">
        <f>SUM(E6+F6)*G6</f>
        <v>0</v>
      </c>
      <c r="I6" s="58">
        <f>H6*$I$3</f>
        <v>0</v>
      </c>
    </row>
    <row r="7" spans="1:9" ht="12.75">
      <c r="A7" s="84"/>
      <c r="B7" s="83" t="s">
        <v>6</v>
      </c>
      <c r="C7" s="83"/>
      <c r="D7" s="1" t="s">
        <v>7</v>
      </c>
      <c r="E7" s="7">
        <v>715.47</v>
      </c>
      <c r="F7" s="10">
        <v>1000</v>
      </c>
      <c r="G7" s="50">
        <v>0</v>
      </c>
      <c r="H7" s="24">
        <f>SUM(E7+F7)*G7</f>
        <v>0</v>
      </c>
      <c r="I7" s="58">
        <f>H7*$I$3</f>
        <v>0</v>
      </c>
    </row>
    <row r="8" spans="1:9" ht="38.25">
      <c r="A8" s="84"/>
      <c r="B8" s="83" t="s">
        <v>8</v>
      </c>
      <c r="C8" s="83"/>
      <c r="D8" s="2" t="s">
        <v>9</v>
      </c>
      <c r="E8" s="7">
        <v>409.62</v>
      </c>
      <c r="F8" s="10">
        <v>3970</v>
      </c>
      <c r="G8" s="50">
        <v>0</v>
      </c>
      <c r="H8" s="24">
        <f>SUM(E8+F8)*G8</f>
        <v>0</v>
      </c>
      <c r="I8" s="58">
        <f>H8*$I$3</f>
        <v>0</v>
      </c>
    </row>
    <row r="9" spans="1:9" ht="12.75">
      <c r="A9" s="84"/>
      <c r="B9" s="83" t="s">
        <v>11</v>
      </c>
      <c r="C9" s="83"/>
      <c r="D9" s="1" t="s">
        <v>12</v>
      </c>
      <c r="E9" s="7">
        <v>1238.7</v>
      </c>
      <c r="F9" s="10">
        <v>2565.1</v>
      </c>
      <c r="G9" s="50">
        <v>0</v>
      </c>
      <c r="H9" s="24">
        <f>SUM(E9+F9)*G9</f>
        <v>0</v>
      </c>
      <c r="I9" s="58">
        <f>H9*$I$3</f>
        <v>0</v>
      </c>
    </row>
    <row r="10" spans="1:9" ht="15.75" customHeight="1" thickBot="1">
      <c r="A10" s="85"/>
      <c r="B10" s="91" t="s">
        <v>13</v>
      </c>
      <c r="C10" s="92"/>
      <c r="D10" s="93"/>
      <c r="E10" s="25">
        <f>SUM(E5:E9)</f>
        <v>3705.7699999999995</v>
      </c>
      <c r="F10" s="26">
        <f>SUM(F5:F9)</f>
        <v>9655.1</v>
      </c>
      <c r="G10" s="27"/>
      <c r="H10" s="28">
        <f>SUM(H5:H9)</f>
        <v>0</v>
      </c>
      <c r="I10" s="59">
        <f>SUM(I5:I9)</f>
        <v>0</v>
      </c>
    </row>
    <row r="11" spans="1:9" s="17" customFormat="1" ht="42.75" customHeight="1">
      <c r="A11" s="22" t="s">
        <v>66</v>
      </c>
      <c r="B11" s="94" t="s">
        <v>0</v>
      </c>
      <c r="C11" s="94"/>
      <c r="D11" s="62" t="s">
        <v>1</v>
      </c>
      <c r="E11" s="8" t="s">
        <v>36</v>
      </c>
      <c r="F11" s="12" t="s">
        <v>37</v>
      </c>
      <c r="G11" s="80" t="s">
        <v>41</v>
      </c>
      <c r="H11" s="15" t="s">
        <v>38</v>
      </c>
      <c r="I11" s="57" t="s">
        <v>61</v>
      </c>
    </row>
    <row r="12" spans="1:9" s="17" customFormat="1" ht="23.25" customHeight="1">
      <c r="A12" s="96" t="s">
        <v>14</v>
      </c>
      <c r="B12" s="83" t="s">
        <v>15</v>
      </c>
      <c r="C12" s="83"/>
      <c r="D12" s="2" t="s">
        <v>16</v>
      </c>
      <c r="E12" s="7">
        <v>1552.56</v>
      </c>
      <c r="F12" s="10">
        <v>2100</v>
      </c>
      <c r="G12" s="50">
        <v>0</v>
      </c>
      <c r="H12" s="24">
        <f>SUM(E12+F12)*G12</f>
        <v>0</v>
      </c>
      <c r="I12" s="58">
        <f>H12*$I$3</f>
        <v>0</v>
      </c>
    </row>
    <row r="13" spans="1:9" s="17" customFormat="1" ht="24" customHeight="1">
      <c r="A13" s="97"/>
      <c r="B13" s="83" t="s">
        <v>17</v>
      </c>
      <c r="C13" s="83"/>
      <c r="D13" s="3" t="s">
        <v>18</v>
      </c>
      <c r="E13" s="7">
        <v>217.48</v>
      </c>
      <c r="F13" s="10">
        <v>350</v>
      </c>
      <c r="G13" s="50">
        <v>0</v>
      </c>
      <c r="H13" s="24">
        <f>SUM(E13+F13)*G13</f>
        <v>0</v>
      </c>
      <c r="I13" s="58">
        <f>H13*$I$3</f>
        <v>0</v>
      </c>
    </row>
    <row r="14" spans="1:9" s="17" customFormat="1" ht="12.75">
      <c r="A14" s="97"/>
      <c r="B14" s="83" t="s">
        <v>27</v>
      </c>
      <c r="C14" s="83"/>
      <c r="D14" s="19" t="s">
        <v>4</v>
      </c>
      <c r="E14" s="7">
        <v>467.38</v>
      </c>
      <c r="F14" s="10">
        <v>800</v>
      </c>
      <c r="G14" s="50">
        <v>0</v>
      </c>
      <c r="H14" s="24">
        <f>SUM(E14+F14)*G14</f>
        <v>0</v>
      </c>
      <c r="I14" s="58">
        <f>H14*$I$3</f>
        <v>0</v>
      </c>
    </row>
    <row r="15" spans="1:9" s="17" customFormat="1" ht="12.75">
      <c r="A15" s="97"/>
      <c r="B15" s="83" t="s">
        <v>28</v>
      </c>
      <c r="C15" s="83"/>
      <c r="D15" s="19" t="s">
        <v>4</v>
      </c>
      <c r="E15" s="7">
        <v>824.8199999999999</v>
      </c>
      <c r="F15" s="10">
        <v>2000</v>
      </c>
      <c r="G15" s="50">
        <v>0</v>
      </c>
      <c r="H15" s="24">
        <f>SUM(E15+F15)*G15</f>
        <v>0</v>
      </c>
      <c r="I15" s="58">
        <f>H15*$I$3</f>
        <v>0</v>
      </c>
    </row>
    <row r="16" spans="1:9" s="17" customFormat="1" ht="16.5" customHeight="1" thickBot="1">
      <c r="A16" s="98"/>
      <c r="B16" s="91" t="s">
        <v>13</v>
      </c>
      <c r="C16" s="92"/>
      <c r="D16" s="93"/>
      <c r="E16" s="25">
        <f>SUM(E12:E15)</f>
        <v>3062.24</v>
      </c>
      <c r="F16" s="26">
        <f>SUM(F12:F15)</f>
        <v>5250</v>
      </c>
      <c r="G16" s="27"/>
      <c r="H16" s="28">
        <f>SUM(H12:H15)</f>
        <v>0</v>
      </c>
      <c r="I16" s="59">
        <f>SUM(I12:I15)</f>
        <v>0</v>
      </c>
    </row>
    <row r="17" spans="1:9" s="17" customFormat="1" ht="51.75" customHeight="1">
      <c r="A17" s="22" t="s">
        <v>66</v>
      </c>
      <c r="B17" s="94" t="s">
        <v>0</v>
      </c>
      <c r="C17" s="94"/>
      <c r="D17" s="62" t="s">
        <v>1</v>
      </c>
      <c r="E17" s="8" t="s">
        <v>36</v>
      </c>
      <c r="F17" s="12" t="s">
        <v>37</v>
      </c>
      <c r="G17" s="81" t="s">
        <v>41</v>
      </c>
      <c r="H17" s="16" t="s">
        <v>38</v>
      </c>
      <c r="I17" s="57" t="s">
        <v>61</v>
      </c>
    </row>
    <row r="18" spans="1:9" s="17" customFormat="1" ht="25.5">
      <c r="A18" s="96" t="s">
        <v>23</v>
      </c>
      <c r="B18" s="102" t="s">
        <v>24</v>
      </c>
      <c r="C18" s="102"/>
      <c r="D18" s="1" t="s">
        <v>18</v>
      </c>
      <c r="E18" s="7">
        <v>1341.15</v>
      </c>
      <c r="F18" s="10">
        <v>1300</v>
      </c>
      <c r="G18" s="50">
        <v>0</v>
      </c>
      <c r="H18" s="24">
        <f aca="true" t="shared" si="0" ref="H18:H23">SUM(E18+F18)*G18</f>
        <v>0</v>
      </c>
      <c r="I18" s="58">
        <f aca="true" t="shared" si="1" ref="I18:I23">H18*$I$3</f>
        <v>0</v>
      </c>
    </row>
    <row r="19" spans="1:9" s="17" customFormat="1" ht="12.75">
      <c r="A19" s="96"/>
      <c r="B19" s="102" t="s">
        <v>25</v>
      </c>
      <c r="C19" s="102"/>
      <c r="D19" s="19" t="s">
        <v>26</v>
      </c>
      <c r="E19" s="7">
        <v>752.04</v>
      </c>
      <c r="F19" s="10">
        <v>1000</v>
      </c>
      <c r="G19" s="50">
        <v>0</v>
      </c>
      <c r="H19" s="24">
        <f t="shared" si="0"/>
        <v>0</v>
      </c>
      <c r="I19" s="58">
        <f t="shared" si="1"/>
        <v>0</v>
      </c>
    </row>
    <row r="20" spans="1:9" s="17" customFormat="1" ht="12.75">
      <c r="A20" s="96"/>
      <c r="B20" s="102" t="s">
        <v>29</v>
      </c>
      <c r="C20" s="102"/>
      <c r="D20" s="19" t="s">
        <v>22</v>
      </c>
      <c r="E20" s="7">
        <v>1463.37</v>
      </c>
      <c r="F20" s="10">
        <v>1650</v>
      </c>
      <c r="G20" s="50">
        <v>0</v>
      </c>
      <c r="H20" s="24">
        <f t="shared" si="0"/>
        <v>0</v>
      </c>
      <c r="I20" s="58">
        <f t="shared" si="1"/>
        <v>0</v>
      </c>
    </row>
    <row r="21" spans="1:9" s="17" customFormat="1" ht="12.75">
      <c r="A21" s="96"/>
      <c r="B21" s="102" t="s">
        <v>30</v>
      </c>
      <c r="C21" s="102"/>
      <c r="D21" s="19" t="s">
        <v>4</v>
      </c>
      <c r="E21" s="7">
        <v>207.4</v>
      </c>
      <c r="F21" s="10">
        <v>80</v>
      </c>
      <c r="G21" s="50">
        <v>0</v>
      </c>
      <c r="H21" s="24">
        <f t="shared" si="0"/>
        <v>0</v>
      </c>
      <c r="I21" s="58">
        <f t="shared" si="1"/>
        <v>0</v>
      </c>
    </row>
    <row r="22" spans="1:9" s="17" customFormat="1" ht="12.75">
      <c r="A22" s="96"/>
      <c r="B22" s="102" t="s">
        <v>10</v>
      </c>
      <c r="C22" s="102"/>
      <c r="D22" s="1" t="s">
        <v>4</v>
      </c>
      <c r="E22" s="7">
        <v>365.8</v>
      </c>
      <c r="F22" s="10">
        <v>80</v>
      </c>
      <c r="G22" s="50">
        <v>0</v>
      </c>
      <c r="H22" s="24">
        <f t="shared" si="0"/>
        <v>0</v>
      </c>
      <c r="I22" s="58">
        <f t="shared" si="1"/>
        <v>0</v>
      </c>
    </row>
    <row r="23" spans="1:9" s="17" customFormat="1" ht="12.75">
      <c r="A23" s="96"/>
      <c r="B23" s="102" t="s">
        <v>31</v>
      </c>
      <c r="C23" s="102"/>
      <c r="D23" s="19" t="s">
        <v>22</v>
      </c>
      <c r="E23" s="7">
        <v>135.81</v>
      </c>
      <c r="F23" s="10">
        <v>110</v>
      </c>
      <c r="G23" s="50">
        <v>0</v>
      </c>
      <c r="H23" s="24">
        <f t="shared" si="0"/>
        <v>0</v>
      </c>
      <c r="I23" s="58">
        <f t="shared" si="1"/>
        <v>0</v>
      </c>
    </row>
    <row r="24" spans="1:9" s="17" customFormat="1" ht="15" customHeight="1" thickBot="1">
      <c r="A24" s="101"/>
      <c r="B24" s="91" t="s">
        <v>13</v>
      </c>
      <c r="C24" s="92"/>
      <c r="D24" s="93"/>
      <c r="E24" s="25">
        <f>SUM(E18:E23)</f>
        <v>4265.570000000001</v>
      </c>
      <c r="F24" s="26">
        <f>SUM(F18:F23)</f>
        <v>4220</v>
      </c>
      <c r="G24" s="29"/>
      <c r="H24" s="25">
        <f>SUM(H18:H23)</f>
        <v>0</v>
      </c>
      <c r="I24" s="60">
        <f>SUM(I18:I23)</f>
        <v>0</v>
      </c>
    </row>
    <row r="25" spans="1:9" s="17" customFormat="1" ht="43.5" customHeight="1">
      <c r="A25" s="22" t="s">
        <v>66</v>
      </c>
      <c r="B25" s="94" t="s">
        <v>0</v>
      </c>
      <c r="C25" s="94"/>
      <c r="D25" s="62" t="s">
        <v>1</v>
      </c>
      <c r="E25" s="8" t="s">
        <v>36</v>
      </c>
      <c r="F25" s="11" t="s">
        <v>37</v>
      </c>
      <c r="G25" s="81" t="s">
        <v>41</v>
      </c>
      <c r="H25" s="16" t="s">
        <v>38</v>
      </c>
      <c r="I25" s="57" t="s">
        <v>61</v>
      </c>
    </row>
    <row r="26" spans="1:9" s="17" customFormat="1" ht="20.25" customHeight="1">
      <c r="A26" s="88" t="s">
        <v>67</v>
      </c>
      <c r="B26" s="83" t="s">
        <v>32</v>
      </c>
      <c r="C26" s="83"/>
      <c r="D26" s="5" t="s">
        <v>18</v>
      </c>
      <c r="E26" s="7">
        <v>1139.48</v>
      </c>
      <c r="F26" s="10">
        <v>3600</v>
      </c>
      <c r="G26" s="50">
        <v>0</v>
      </c>
      <c r="H26" s="24">
        <f>SUM(E26+F26)*G26</f>
        <v>0</v>
      </c>
      <c r="I26" s="58">
        <f>H26*$I$3</f>
        <v>0</v>
      </c>
    </row>
    <row r="27" spans="1:9" s="17" customFormat="1" ht="23.25" customHeight="1">
      <c r="A27" s="89"/>
      <c r="B27" s="83" t="s">
        <v>19</v>
      </c>
      <c r="C27" s="83"/>
      <c r="D27" s="1" t="s">
        <v>20</v>
      </c>
      <c r="E27" s="7">
        <v>1909.68</v>
      </c>
      <c r="F27" s="10">
        <v>1100</v>
      </c>
      <c r="G27" s="50">
        <v>0</v>
      </c>
      <c r="H27" s="24">
        <f>SUM(E27+F27)*G27</f>
        <v>0</v>
      </c>
      <c r="I27" s="58">
        <f>H27*$I$3</f>
        <v>0</v>
      </c>
    </row>
    <row r="28" spans="1:9" s="17" customFormat="1" ht="15" customHeight="1">
      <c r="A28" s="89"/>
      <c r="B28" s="83" t="s">
        <v>21</v>
      </c>
      <c r="C28" s="83"/>
      <c r="D28" s="19" t="s">
        <v>4</v>
      </c>
      <c r="E28" s="7">
        <v>828.21</v>
      </c>
      <c r="F28" s="10">
        <v>1200</v>
      </c>
      <c r="G28" s="50">
        <v>0</v>
      </c>
      <c r="H28" s="24">
        <f>SUM(E28+F28)*G28</f>
        <v>0</v>
      </c>
      <c r="I28" s="58">
        <f>H28*$I$3</f>
        <v>0</v>
      </c>
    </row>
    <row r="29" spans="1:9" s="17" customFormat="1" ht="15" customHeight="1">
      <c r="A29" s="89"/>
      <c r="B29" s="83" t="s">
        <v>33</v>
      </c>
      <c r="C29" s="83"/>
      <c r="D29" s="5" t="s">
        <v>4</v>
      </c>
      <c r="E29" s="7">
        <v>93.6</v>
      </c>
      <c r="F29" s="10">
        <v>500</v>
      </c>
      <c r="G29" s="50">
        <v>0</v>
      </c>
      <c r="H29" s="24">
        <f>SUM(E29+F29)*G29</f>
        <v>0</v>
      </c>
      <c r="I29" s="58">
        <f>H29*$I$3</f>
        <v>0</v>
      </c>
    </row>
    <row r="30" spans="1:9" s="17" customFormat="1" ht="22.5" customHeight="1">
      <c r="A30" s="89"/>
      <c r="B30" s="83" t="s">
        <v>34</v>
      </c>
      <c r="C30" s="83"/>
      <c r="D30" s="4" t="s">
        <v>16</v>
      </c>
      <c r="E30" s="7">
        <v>454.25</v>
      </c>
      <c r="F30" s="10">
        <v>1450</v>
      </c>
      <c r="G30" s="50">
        <v>0</v>
      </c>
      <c r="H30" s="24">
        <f>SUM(E30+F30)*G30</f>
        <v>0</v>
      </c>
      <c r="I30" s="58">
        <f>H30*$I$3</f>
        <v>0</v>
      </c>
    </row>
    <row r="31" spans="1:9" s="17" customFormat="1" ht="15" customHeight="1" thickBot="1">
      <c r="A31" s="90"/>
      <c r="B31" s="91" t="s">
        <v>13</v>
      </c>
      <c r="C31" s="92"/>
      <c r="D31" s="93"/>
      <c r="E31" s="25">
        <f>SUM(E26:E30)</f>
        <v>4425.219999999999</v>
      </c>
      <c r="F31" s="26">
        <f>SUM(F26:F30)</f>
        <v>7850</v>
      </c>
      <c r="G31" s="29"/>
      <c r="H31" s="25">
        <f>SUM(H26:H30)</f>
        <v>0</v>
      </c>
      <c r="I31" s="60">
        <f>SUM(I26:I30)</f>
        <v>0</v>
      </c>
    </row>
    <row r="32" spans="1:9" s="17" customFormat="1" ht="46.5" customHeight="1">
      <c r="A32" s="22" t="s">
        <v>65</v>
      </c>
      <c r="B32" s="94"/>
      <c r="C32" s="94"/>
      <c r="D32" s="62" t="s">
        <v>1</v>
      </c>
      <c r="E32" s="8" t="s">
        <v>36</v>
      </c>
      <c r="F32" s="11" t="s">
        <v>37</v>
      </c>
      <c r="G32" s="13" t="s">
        <v>41</v>
      </c>
      <c r="H32" s="16" t="s">
        <v>38</v>
      </c>
      <c r="I32" s="57" t="s">
        <v>61</v>
      </c>
    </row>
    <row r="33" spans="1:9" s="17" customFormat="1" ht="17.25" customHeight="1">
      <c r="A33" s="86" t="s">
        <v>60</v>
      </c>
      <c r="B33" s="95"/>
      <c r="C33" s="95"/>
      <c r="D33" s="6" t="s">
        <v>35</v>
      </c>
      <c r="E33" s="7">
        <v>216</v>
      </c>
      <c r="F33" s="10">
        <v>0</v>
      </c>
      <c r="G33" s="50">
        <v>0</v>
      </c>
      <c r="H33" s="24">
        <f>SUM(E33+F33)*G33</f>
        <v>0</v>
      </c>
      <c r="I33" s="58">
        <f>H33*$I$3</f>
        <v>0</v>
      </c>
    </row>
    <row r="34" spans="1:9" s="17" customFormat="1" ht="15.75" customHeight="1" thickBot="1">
      <c r="A34" s="87"/>
      <c r="B34" s="91" t="s">
        <v>13</v>
      </c>
      <c r="C34" s="92"/>
      <c r="D34" s="93"/>
      <c r="E34" s="25">
        <f>SUM(E33)</f>
        <v>216</v>
      </c>
      <c r="F34" s="26">
        <f>SUM(F33)</f>
        <v>0</v>
      </c>
      <c r="G34" s="29"/>
      <c r="H34" s="25">
        <f>SUM(H33)</f>
        <v>0</v>
      </c>
      <c r="I34" s="60">
        <f>SUM(I33)</f>
        <v>0</v>
      </c>
    </row>
    <row r="35" spans="1:9" s="17" customFormat="1" ht="21.75" customHeight="1">
      <c r="A35" s="20"/>
      <c r="B35" s="110" t="s">
        <v>68</v>
      </c>
      <c r="C35" s="111"/>
      <c r="D35" s="112"/>
      <c r="E35" s="66">
        <f>E10+E16+E24+E31+E34</f>
        <v>15674.8</v>
      </c>
      <c r="F35" s="66">
        <f>F10+F16+F24+F31+F34</f>
        <v>26975.1</v>
      </c>
      <c r="G35" s="67"/>
      <c r="H35" s="67"/>
      <c r="I35" s="68">
        <f>I10+I16+I24+I31+I34</f>
        <v>0</v>
      </c>
    </row>
    <row r="36" spans="1:9" s="17" customFormat="1" ht="18" customHeight="1">
      <c r="A36" s="20"/>
      <c r="B36" s="105" t="s">
        <v>39</v>
      </c>
      <c r="C36" s="104"/>
      <c r="D36" s="104"/>
      <c r="E36" s="104"/>
      <c r="F36" s="106"/>
      <c r="G36" s="69"/>
      <c r="H36" s="70">
        <v>0.25</v>
      </c>
      <c r="I36" s="71">
        <f>I35*H36</f>
        <v>0</v>
      </c>
    </row>
    <row r="37" spans="2:9" s="17" customFormat="1" ht="22.5" customHeight="1" thickBot="1">
      <c r="B37" s="107" t="s">
        <v>40</v>
      </c>
      <c r="C37" s="108"/>
      <c r="D37" s="108"/>
      <c r="E37" s="108"/>
      <c r="F37" s="109"/>
      <c r="G37" s="72"/>
      <c r="H37" s="73"/>
      <c r="I37" s="74">
        <f>SUM(I35:I36)</f>
        <v>0</v>
      </c>
    </row>
    <row r="38" spans="2:9" s="17" customFormat="1" ht="12.75">
      <c r="B38" s="20"/>
      <c r="C38" s="20"/>
      <c r="D38" s="20"/>
      <c r="E38" s="20"/>
      <c r="F38" s="20"/>
      <c r="G38" s="20"/>
      <c r="H38" s="21"/>
      <c r="I38" s="21"/>
    </row>
    <row r="39" spans="1:9" s="17" customFormat="1" ht="12.75">
      <c r="A39" s="17" t="s">
        <v>47</v>
      </c>
      <c r="H39" s="21"/>
      <c r="I39" s="21"/>
    </row>
    <row r="40" spans="2:8" s="17" customFormat="1" ht="56.25" customHeight="1">
      <c r="B40" s="19"/>
      <c r="C40" s="14" t="s">
        <v>42</v>
      </c>
      <c r="D40" s="65" t="s">
        <v>46</v>
      </c>
      <c r="E40" s="14" t="s">
        <v>57</v>
      </c>
      <c r="F40" s="53" t="s">
        <v>62</v>
      </c>
      <c r="H40" s="21"/>
    </row>
    <row r="41" spans="2:8" s="17" customFormat="1" ht="18.75" customHeight="1">
      <c r="B41" s="32" t="s">
        <v>58</v>
      </c>
      <c r="C41" s="19">
        <v>100</v>
      </c>
      <c r="D41" s="51">
        <v>0</v>
      </c>
      <c r="E41" s="43">
        <f>C41*D41</f>
        <v>0</v>
      </c>
      <c r="F41" s="38">
        <f>E41*12</f>
        <v>0</v>
      </c>
      <c r="G41" s="40"/>
      <c r="H41" s="21"/>
    </row>
    <row r="42" spans="2:8" s="17" customFormat="1" ht="20.25" customHeight="1">
      <c r="B42" s="100" t="s">
        <v>13</v>
      </c>
      <c r="C42" s="100"/>
      <c r="D42" s="43"/>
      <c r="E42" s="43"/>
      <c r="F42" s="46">
        <f>F41</f>
        <v>0</v>
      </c>
      <c r="H42" s="21"/>
    </row>
    <row r="43" spans="2:8" s="17" customFormat="1" ht="19.5" customHeight="1">
      <c r="B43" s="100" t="s">
        <v>39</v>
      </c>
      <c r="C43" s="100"/>
      <c r="D43" s="43"/>
      <c r="E43" s="44">
        <v>0.25</v>
      </c>
      <c r="F43" s="46">
        <f>F42*E43</f>
        <v>0</v>
      </c>
      <c r="H43" s="21"/>
    </row>
    <row r="44" spans="2:8" s="17" customFormat="1" ht="21" customHeight="1">
      <c r="B44" s="100" t="s">
        <v>52</v>
      </c>
      <c r="C44" s="100"/>
      <c r="D44" s="43"/>
      <c r="E44" s="43"/>
      <c r="F44" s="46">
        <f>SUM(F42:F43)</f>
        <v>0</v>
      </c>
      <c r="H44" s="21"/>
    </row>
    <row r="45" spans="1:9" s="17" customFormat="1" ht="21" customHeight="1">
      <c r="A45" s="17" t="s">
        <v>53</v>
      </c>
      <c r="B45" s="33"/>
      <c r="C45" s="33"/>
      <c r="D45" s="39"/>
      <c r="E45" s="39"/>
      <c r="H45" s="21"/>
      <c r="I45" s="21"/>
    </row>
    <row r="46" spans="7:9" s="40" customFormat="1" ht="12.75">
      <c r="G46" s="17"/>
      <c r="H46" s="41"/>
      <c r="I46" s="41"/>
    </row>
    <row r="47" spans="7:9" s="40" customFormat="1" ht="12.75">
      <c r="G47" s="17"/>
      <c r="H47" s="41"/>
      <c r="I47" s="41"/>
    </row>
    <row r="48" spans="8:9" s="17" customFormat="1" ht="12.75">
      <c r="H48" s="21"/>
      <c r="I48" s="21"/>
    </row>
    <row r="49" spans="1:9" s="17" customFormat="1" ht="12.75">
      <c r="A49" s="34" t="s">
        <v>43</v>
      </c>
      <c r="B49" s="42"/>
      <c r="C49" s="20"/>
      <c r="H49" s="21"/>
      <c r="I49" s="21"/>
    </row>
    <row r="50" spans="3:10" s="17" customFormat="1" ht="38.25">
      <c r="C50" s="47"/>
      <c r="D50" s="14" t="s">
        <v>55</v>
      </c>
      <c r="E50" s="64" t="s">
        <v>56</v>
      </c>
      <c r="F50" s="76" t="s">
        <v>59</v>
      </c>
      <c r="H50" s="21"/>
      <c r="I50" s="21"/>
      <c r="J50" s="21"/>
    </row>
    <row r="51" spans="2:10" s="17" customFormat="1" ht="39" customHeight="1">
      <c r="B51" s="19" t="s">
        <v>45</v>
      </c>
      <c r="C51" s="49" t="s">
        <v>64</v>
      </c>
      <c r="D51" s="45">
        <f>I35</f>
        <v>0</v>
      </c>
      <c r="E51" s="45">
        <f>I36</f>
        <v>0</v>
      </c>
      <c r="F51" s="45">
        <f>I37</f>
        <v>0</v>
      </c>
      <c r="G51" s="21"/>
      <c r="H51" s="21"/>
      <c r="I51" s="21"/>
      <c r="J51" s="21"/>
    </row>
    <row r="52" spans="2:6" s="17" customFormat="1" ht="33.75" customHeight="1">
      <c r="B52" s="61" t="s">
        <v>44</v>
      </c>
      <c r="C52" s="49" t="s">
        <v>64</v>
      </c>
      <c r="D52" s="45">
        <f>F42</f>
        <v>0</v>
      </c>
      <c r="E52" s="45">
        <f>F43</f>
        <v>0</v>
      </c>
      <c r="F52" s="45">
        <f>F44</f>
        <v>0</v>
      </c>
    </row>
    <row r="53" spans="2:6" s="17" customFormat="1" ht="25.5" customHeight="1">
      <c r="B53" s="103" t="s">
        <v>52</v>
      </c>
      <c r="C53" s="104"/>
      <c r="D53" s="75">
        <f>SUM(D51:D52)</f>
        <v>0</v>
      </c>
      <c r="E53" s="75">
        <f>SUM(E51:E52)</f>
        <v>0</v>
      </c>
      <c r="F53" s="75">
        <f>SUM(F51:F52)</f>
        <v>0</v>
      </c>
    </row>
    <row r="54" s="17" customFormat="1" ht="12.75"/>
    <row r="55" spans="6:9" s="17" customFormat="1" ht="12.75">
      <c r="F55" s="17" t="s">
        <v>50</v>
      </c>
      <c r="G55" s="21"/>
      <c r="H55" s="21"/>
      <c r="I55" s="21"/>
    </row>
    <row r="56" spans="1:10" s="17" customFormat="1" ht="12.75">
      <c r="A56" s="23" t="s">
        <v>51</v>
      </c>
      <c r="B56" s="23"/>
      <c r="C56" s="23"/>
      <c r="F56" s="17" t="s">
        <v>49</v>
      </c>
      <c r="G56" s="21"/>
      <c r="J56" s="21"/>
    </row>
    <row r="57" spans="1:9" s="17" customFormat="1" ht="12.75">
      <c r="A57" s="23"/>
      <c r="B57" s="23"/>
      <c r="C57" s="23"/>
      <c r="G57" s="21"/>
      <c r="H57" s="21"/>
      <c r="I57" s="21"/>
    </row>
    <row r="58" spans="8:9" ht="12.75">
      <c r="H58" s="21"/>
      <c r="I58" s="21"/>
    </row>
    <row r="59" spans="8:9" ht="12.75">
      <c r="H59" s="21"/>
      <c r="I59" s="21"/>
    </row>
    <row r="60" spans="7:9" ht="12.75">
      <c r="G60" s="17" t="s">
        <v>48</v>
      </c>
      <c r="H60" s="21"/>
      <c r="I60" s="21"/>
    </row>
  </sheetData>
  <sheetProtection/>
  <mergeCells count="44">
    <mergeCell ref="B29:C29"/>
    <mergeCell ref="B15:C15"/>
    <mergeCell ref="B19:C19"/>
    <mergeCell ref="B22:C22"/>
    <mergeCell ref="B53:C53"/>
    <mergeCell ref="B36:F36"/>
    <mergeCell ref="B37:F37"/>
    <mergeCell ref="B42:C42"/>
    <mergeCell ref="B43:C43"/>
    <mergeCell ref="B35:D35"/>
    <mergeCell ref="B44:C44"/>
    <mergeCell ref="B28:C28"/>
    <mergeCell ref="B17:C17"/>
    <mergeCell ref="A18:A24"/>
    <mergeCell ref="B16:D16"/>
    <mergeCell ref="B20:C20"/>
    <mergeCell ref="B21:C21"/>
    <mergeCell ref="B23:C23"/>
    <mergeCell ref="B18:C18"/>
    <mergeCell ref="B24:D24"/>
    <mergeCell ref="A2:I2"/>
    <mergeCell ref="B11:C11"/>
    <mergeCell ref="A12:A16"/>
    <mergeCell ref="B12:C12"/>
    <mergeCell ref="B13:C13"/>
    <mergeCell ref="B4:C4"/>
    <mergeCell ref="B14:C14"/>
    <mergeCell ref="A33:A34"/>
    <mergeCell ref="A26:A31"/>
    <mergeCell ref="B9:C9"/>
    <mergeCell ref="B10:D10"/>
    <mergeCell ref="B34:D34"/>
    <mergeCell ref="B30:C30"/>
    <mergeCell ref="B25:C25"/>
    <mergeCell ref="B33:C33"/>
    <mergeCell ref="B31:D31"/>
    <mergeCell ref="B32:C32"/>
    <mergeCell ref="B27:C27"/>
    <mergeCell ref="A5:A10"/>
    <mergeCell ref="B5:C5"/>
    <mergeCell ref="B6:C6"/>
    <mergeCell ref="B7:C7"/>
    <mergeCell ref="B8:C8"/>
    <mergeCell ref="B26:C26"/>
  </mergeCells>
  <printOptions horizontalCentered="1"/>
  <pageMargins left="0.5118110236220472" right="0.31496062992125984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Milić Maja</dc:creator>
  <cp:keywords/>
  <dc:description/>
  <cp:lastModifiedBy>Miletić Nada</cp:lastModifiedBy>
  <cp:lastPrinted>2019-06-07T10:58:18Z</cp:lastPrinted>
  <dcterms:created xsi:type="dcterms:W3CDTF">2016-02-15T08:20:17Z</dcterms:created>
  <dcterms:modified xsi:type="dcterms:W3CDTF">2020-06-09T07:51:24Z</dcterms:modified>
  <cp:category/>
  <cp:version/>
  <cp:contentType/>
  <cp:contentStatus/>
</cp:coreProperties>
</file>